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75" yWindow="27" windowWidth="15174" windowHeight="12403" activeTab="2"/>
  </bookViews>
  <sheets>
    <sheet name="RSD terv" sheetId="4" r:id="rId1"/>
    <sheet name="mellékvízterv" sheetId="5" r:id="rId2"/>
    <sheet name="RSD tény" sheetId="6" r:id="rId3"/>
    <sheet name="mellékvíz tény" sheetId="7" r:id="rId4"/>
  </sheets>
  <calcPr calcId="144525"/>
</workbook>
</file>

<file path=xl/calcChain.xml><?xml version="1.0" encoding="utf-8"?>
<calcChain xmlns="http://schemas.openxmlformats.org/spreadsheetml/2006/main">
  <c r="C10" i="7" l="1"/>
  <c r="C8" i="7"/>
  <c r="C11" i="7" s="1"/>
  <c r="H13" i="6"/>
  <c r="H10" i="6"/>
  <c r="H25" i="6"/>
  <c r="E25" i="6"/>
  <c r="F20" i="6"/>
  <c r="G20" i="6" s="1"/>
  <c r="F17" i="6"/>
  <c r="G17" i="6" s="1"/>
  <c r="F13" i="6"/>
  <c r="G13" i="6" s="1"/>
  <c r="F8" i="6"/>
  <c r="G8" i="6" s="1"/>
  <c r="F6" i="6"/>
  <c r="F25" i="6" s="1"/>
  <c r="C10" i="5"/>
  <c r="H25" i="4"/>
  <c r="E25" i="4"/>
  <c r="F6" i="4" s="1"/>
  <c r="F8" i="4"/>
  <c r="G8" i="4" s="1"/>
  <c r="G6" i="6" l="1"/>
  <c r="F17" i="4"/>
  <c r="G17" i="4" s="1"/>
  <c r="F20" i="4"/>
  <c r="G20" i="4" s="1"/>
  <c r="F13" i="4"/>
  <c r="G13" i="4" s="1"/>
  <c r="G6" i="4"/>
  <c r="F25" i="4" l="1"/>
</calcChain>
</file>

<file path=xl/sharedStrings.xml><?xml version="1.0" encoding="utf-8"?>
<sst xmlns="http://schemas.openxmlformats.org/spreadsheetml/2006/main" count="225" uniqueCount="101">
  <si>
    <t>Összesen</t>
  </si>
  <si>
    <t>kg</t>
  </si>
  <si>
    <t>db</t>
  </si>
  <si>
    <t>ügyvezető igazgató</t>
  </si>
  <si>
    <t>halászati ágazatvezető</t>
  </si>
  <si>
    <t xml:space="preserve">fkm </t>
  </si>
  <si>
    <t>Nr.</t>
  </si>
  <si>
    <t>Telepítési helyek megnevezése</t>
  </si>
  <si>
    <t>A telepítési hely közelében lévő, érintett horgász egyesületek</t>
  </si>
  <si>
    <t>Az egyes telepítési helyeken beengedett mennyiség (kb.)</t>
  </si>
  <si>
    <t>A telepítés időpontja</t>
  </si>
  <si>
    <t>%</t>
  </si>
  <si>
    <t>dátum</t>
  </si>
  <si>
    <t>45-57,6.</t>
  </si>
  <si>
    <t>1.</t>
  </si>
  <si>
    <t>Csepeli komp, csepeli oldalon</t>
  </si>
  <si>
    <t>Csepel HE; 23.sz. Állami.Ép. Váll. HE</t>
  </si>
  <si>
    <t>2.</t>
  </si>
  <si>
    <t xml:space="preserve">Molnár-sziget, csepeli komp pesti oldal </t>
  </si>
  <si>
    <t>Molnársziget HE</t>
  </si>
  <si>
    <t>34-45.</t>
  </si>
  <si>
    <t>3.</t>
  </si>
  <si>
    <t>Dunaharaszti (vasúti híd)</t>
  </si>
  <si>
    <t>4.</t>
  </si>
  <si>
    <t>Dolgozók Szigetszentmiklósi HE tanya</t>
  </si>
  <si>
    <t>Dolgozók Szigetszentmiklósi HE</t>
  </si>
  <si>
    <t>5.</t>
  </si>
  <si>
    <t>Szigetszentmiklós, strand</t>
  </si>
  <si>
    <t>Csepelsziget HE</t>
  </si>
  <si>
    <t>6.</t>
  </si>
  <si>
    <t>Szigethalom, strand</t>
  </si>
  <si>
    <t>7.</t>
  </si>
  <si>
    <t>Taksonyi híd, 51. főút felőli oldal</t>
  </si>
  <si>
    <t>25-34.</t>
  </si>
  <si>
    <t>8.</t>
  </si>
  <si>
    <t>Szigetcsép, olaj vezeték</t>
  </si>
  <si>
    <t>B.S.E. HE; B.K.V. HE</t>
  </si>
  <si>
    <t>9.</t>
  </si>
  <si>
    <t>Majosháza, hajókikötő mellett</t>
  </si>
  <si>
    <t>BP.-i Vízügyi Dolgozók HE</t>
  </si>
  <si>
    <t>10.</t>
  </si>
  <si>
    <t>Vegyesüzemi Dolgozók  HE tanya</t>
  </si>
  <si>
    <t>Vegyesüzemi Dolgozók  HE</t>
  </si>
  <si>
    <t>11.</t>
  </si>
  <si>
    <t>Szigetszentmárton, Mártoni csárdánál</t>
  </si>
  <si>
    <t>Ganz HE; Kinizsi HE; Gázművek HE</t>
  </si>
  <si>
    <t>16,5-25.</t>
  </si>
  <si>
    <t>12.</t>
  </si>
  <si>
    <t>Kiskunlacháza</t>
  </si>
  <si>
    <t>13.</t>
  </si>
  <si>
    <t>Ráckeve, Piac tér</t>
  </si>
  <si>
    <t>Ráckevei HE; Petőfi HE</t>
  </si>
  <si>
    <t>14.</t>
  </si>
  <si>
    <t>Szigetbecse, strand</t>
  </si>
  <si>
    <t>Szigetbecse HE; B.M. HE</t>
  </si>
  <si>
    <t>-16,5</t>
  </si>
  <si>
    <t>15.</t>
  </si>
  <si>
    <t>Mávag HE tanya</t>
  </si>
  <si>
    <t>Mávag HE</t>
  </si>
  <si>
    <t>16.</t>
  </si>
  <si>
    <t>Dömsöd Petőfi fa</t>
  </si>
  <si>
    <t>Dömsödi HE</t>
  </si>
  <si>
    <t>17.</t>
  </si>
  <si>
    <t>Neptun HE tanya</t>
  </si>
  <si>
    <t>Neptun HE</t>
  </si>
  <si>
    <t>18.</t>
  </si>
  <si>
    <t>Postás tanya</t>
  </si>
  <si>
    <t>Postás HE</t>
  </si>
  <si>
    <t>19.</t>
  </si>
  <si>
    <t>Makád Ezüstpart, Rózsa sziget</t>
  </si>
  <si>
    <t xml:space="preserve">Az egyes fuvarok a szállító jármű mérete és a telepítési hely megközelítésének függvényében lett kialakítva. </t>
  </si>
  <si>
    <t>Tóth István s.k.</t>
  </si>
  <si>
    <t>Ugrai Zoltán s.k.</t>
  </si>
  <si>
    <t>Duna-Tisza csatorna</t>
  </si>
  <si>
    <t>Bugyi HE</t>
  </si>
  <si>
    <t>Dunavölgyi csatorna</t>
  </si>
  <si>
    <t>Északi Övcsatorna</t>
  </si>
  <si>
    <t>Délpesti HE, Dömsödi HE</t>
  </si>
  <si>
    <t>Össz.</t>
  </si>
  <si>
    <t>Tóth István s. k.</t>
  </si>
  <si>
    <t>Ugrai Zoltán s. k.</t>
  </si>
  <si>
    <t xml:space="preserve">Létszámarányosan elosztott telepítési mennyiség </t>
  </si>
  <si>
    <t>A szakaszok horgász létszáma, a területi jegyek alapján</t>
  </si>
  <si>
    <t>augusztus</t>
  </si>
  <si>
    <t>július</t>
  </si>
  <si>
    <t>1. melléklet</t>
  </si>
  <si>
    <t>2. melléklet</t>
  </si>
  <si>
    <t>június 14.</t>
  </si>
  <si>
    <t xml:space="preserve">Ráckevei Dunaági Horgász Szövetség 2018. évi nyári haltelepítése két-háromnyaras pikkelyes pontyból  a Ráckevei Duna-ágba  (terv)     </t>
  </si>
  <si>
    <t xml:space="preserve">Ráckevei Dunaági Horgász Szövetség 2018. évi nyári haltelepítése két-háromnyaras pikkelyes pontyból  a mellékvizekbe (terv)      </t>
  </si>
  <si>
    <t>június 15.</t>
  </si>
  <si>
    <t>Ráckeve, 2018. június 07.</t>
  </si>
  <si>
    <t>Ráckeve, 2018.június 07.</t>
  </si>
  <si>
    <t>június 14-15.</t>
  </si>
  <si>
    <t xml:space="preserve">Ráckevei Dunaági Horgász Szövetség 2018. évi nyári haltelepítése két-háromnyaras pikkelyes pontyból  a Ráckevei Duna-ágba  (tény)     </t>
  </si>
  <si>
    <t>Az egyes telepítési helyeken beengedett mennyiség</t>
  </si>
  <si>
    <t xml:space="preserve">Ráckevei Dunaági Horgász Szövetség 2018. évi nyári haltelepítése két-háromnyaras pikkelyes pontyból  a mellékvizekbe (tény)      </t>
  </si>
  <si>
    <t>július 5-6</t>
  </si>
  <si>
    <t xml:space="preserve">július 5 </t>
  </si>
  <si>
    <t>július 5</t>
  </si>
  <si>
    <t>július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</si>
</sst>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mmmm\ d\.;@"/>
  </numFmts>
  <fonts count="14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7" fillId="0" borderId="11" xfId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/>
    <xf numFmtId="0" fontId="7" fillId="0" borderId="16" xfId="1" applyFont="1" applyBorder="1"/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/>
    <xf numFmtId="0" fontId="7" fillId="0" borderId="20" xfId="1" applyFont="1" applyBorder="1"/>
    <xf numFmtId="0" fontId="7" fillId="0" borderId="3" xfId="1" applyFont="1" applyBorder="1"/>
    <xf numFmtId="0" fontId="7" fillId="0" borderId="0" xfId="1" applyFont="1" applyBorder="1" applyAlignment="1">
      <alignment horizontal="center" vertical="center"/>
    </xf>
    <xf numFmtId="0" fontId="7" fillId="0" borderId="22" xfId="1" applyFont="1" applyBorder="1"/>
    <xf numFmtId="0" fontId="7" fillId="0" borderId="15" xfId="1" applyFont="1" applyBorder="1" applyAlignment="1"/>
    <xf numFmtId="0" fontId="7" fillId="0" borderId="16" xfId="1" applyFont="1" applyBorder="1" applyAlignment="1"/>
    <xf numFmtId="0" fontId="7" fillId="0" borderId="22" xfId="1" applyFont="1" applyBorder="1" applyAlignment="1"/>
    <xf numFmtId="0" fontId="7" fillId="0" borderId="3" xfId="1" applyFont="1" applyBorder="1" applyAlignment="1"/>
    <xf numFmtId="0" fontId="7" fillId="0" borderId="19" xfId="1" applyFont="1" applyBorder="1" applyAlignment="1"/>
    <xf numFmtId="0" fontId="7" fillId="0" borderId="20" xfId="1" applyFont="1" applyBorder="1" applyAlignment="1"/>
    <xf numFmtId="49" fontId="7" fillId="0" borderId="14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0" fontId="7" fillId="0" borderId="24" xfId="1" applyFont="1" applyBorder="1" applyAlignment="1"/>
    <xf numFmtId="3" fontId="7" fillId="0" borderId="24" xfId="0" applyNumberFormat="1" applyFont="1" applyBorder="1"/>
    <xf numFmtId="0" fontId="8" fillId="0" borderId="12" xfId="0" applyFont="1" applyBorder="1" applyAlignment="1"/>
    <xf numFmtId="3" fontId="7" fillId="0" borderId="12" xfId="0" applyNumberFormat="1" applyFont="1" applyBorder="1"/>
    <xf numFmtId="4" fontId="7" fillId="0" borderId="12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0" fillId="0" borderId="0" xfId="0" applyFont="1"/>
    <xf numFmtId="0" fontId="10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9" xfId="0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0" fontId="7" fillId="0" borderId="0" xfId="0" applyFont="1" applyAlignment="1"/>
    <xf numFmtId="164" fontId="7" fillId="0" borderId="13" xfId="0" applyNumberFormat="1" applyFont="1" applyFill="1" applyBorder="1"/>
    <xf numFmtId="3" fontId="8" fillId="0" borderId="26" xfId="0" applyNumberFormat="1" applyFont="1" applyBorder="1"/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1" applyFont="1" applyBorder="1" applyAlignment="1">
      <alignment vertical="center"/>
    </xf>
    <xf numFmtId="0" fontId="10" fillId="0" borderId="33" xfId="1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right" vertical="center"/>
    </xf>
    <xf numFmtId="3" fontId="7" fillId="0" borderId="15" xfId="0" applyNumberFormat="1" applyFont="1" applyFill="1" applyBorder="1"/>
    <xf numFmtId="3" fontId="7" fillId="0" borderId="19" xfId="0" applyNumberFormat="1" applyFont="1" applyFill="1" applyBorder="1"/>
    <xf numFmtId="3" fontId="7" fillId="0" borderId="22" xfId="0" applyNumberFormat="1" applyFont="1" applyFill="1" applyBorder="1"/>
    <xf numFmtId="49" fontId="10" fillId="0" borderId="4" xfId="0" applyNumberFormat="1" applyFont="1" applyBorder="1" applyAlignment="1">
      <alignment horizontal="center" vertical="center"/>
    </xf>
    <xf numFmtId="49" fontId="7" fillId="0" borderId="17" xfId="0" applyNumberFormat="1" applyFont="1" applyFill="1" applyBorder="1"/>
    <xf numFmtId="49" fontId="7" fillId="0" borderId="21" xfId="0" applyNumberFormat="1" applyFont="1" applyFill="1" applyBorder="1"/>
    <xf numFmtId="49" fontId="7" fillId="0" borderId="23" xfId="0" applyNumberFormat="1" applyFont="1" applyFill="1" applyBorder="1"/>
    <xf numFmtId="49" fontId="7" fillId="0" borderId="25" xfId="0" applyNumberFormat="1" applyFont="1" applyFill="1" applyBorder="1"/>
    <xf numFmtId="0" fontId="7" fillId="0" borderId="0" xfId="0" applyFont="1" applyAlignment="1">
      <alignment horizontal="center" vertical="center"/>
    </xf>
    <xf numFmtId="0" fontId="8" fillId="0" borderId="12" xfId="0" applyFont="1" applyBorder="1" applyAlignment="1"/>
    <xf numFmtId="0" fontId="7" fillId="0" borderId="0" xfId="0" applyFont="1" applyAlignment="1"/>
    <xf numFmtId="49" fontId="13" fillId="0" borderId="17" xfId="0" applyNumberFormat="1" applyFont="1" applyFill="1" applyBorder="1"/>
    <xf numFmtId="49" fontId="13" fillId="0" borderId="23" xfId="0" applyNumberFormat="1" applyFont="1" applyFill="1" applyBorder="1"/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3" fontId="7" fillId="0" borderId="30" xfId="1" applyNumberFormat="1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49" fontId="7" fillId="0" borderId="27" xfId="1" applyNumberFormat="1" applyFont="1" applyBorder="1" applyAlignment="1">
      <alignment horizontal="center" vertical="center"/>
    </xf>
    <xf numFmtId="49" fontId="7" fillId="0" borderId="28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2" xfId="0" applyFont="1" applyBorder="1" applyAlignment="1"/>
    <xf numFmtId="0" fontId="7" fillId="0" borderId="0" xfId="1" applyFont="1" applyFill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Normál" xfId="0" builtinId="0"/>
    <cellStyle name="Normál_Munk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M24" sqref="M24"/>
    </sheetView>
  </sheetViews>
  <sheetFormatPr defaultRowHeight="12.9" x14ac:dyDescent="0.2"/>
  <cols>
    <col min="1" max="1" width="7.25" customWidth="1"/>
    <col min="2" max="2" width="3.875" customWidth="1"/>
    <col min="3" max="3" width="30.25" customWidth="1"/>
    <col min="4" max="4" width="29.625" customWidth="1"/>
    <col min="5" max="5" width="7.625" customWidth="1"/>
    <col min="6" max="6" width="7.375" customWidth="1"/>
    <col min="7" max="7" width="15.125" customWidth="1"/>
    <col min="8" max="8" width="14" customWidth="1"/>
    <col min="9" max="9" width="12.75" customWidth="1"/>
  </cols>
  <sheetData>
    <row r="1" spans="1:9" x14ac:dyDescent="0.2">
      <c r="I1" t="s">
        <v>85</v>
      </c>
    </row>
    <row r="2" spans="1:9" ht="14.95" thickBot="1" x14ac:dyDescent="0.25">
      <c r="A2" s="67" t="s">
        <v>88</v>
      </c>
      <c r="B2" s="68"/>
      <c r="C2" s="68"/>
      <c r="D2" s="68"/>
      <c r="E2" s="68"/>
      <c r="F2" s="68"/>
      <c r="G2" s="68"/>
      <c r="H2" s="68"/>
      <c r="I2" s="68"/>
    </row>
    <row r="3" spans="1:9" ht="7.5" customHeight="1" thickTop="1" x14ac:dyDescent="0.2">
      <c r="A3" s="69" t="s">
        <v>5</v>
      </c>
      <c r="B3" s="72" t="s">
        <v>6</v>
      </c>
      <c r="C3" s="75" t="s">
        <v>7</v>
      </c>
      <c r="D3" s="72" t="s">
        <v>8</v>
      </c>
      <c r="E3" s="72" t="s">
        <v>82</v>
      </c>
      <c r="F3" s="80"/>
      <c r="G3" s="82" t="s">
        <v>81</v>
      </c>
      <c r="H3" s="82" t="s">
        <v>9</v>
      </c>
      <c r="I3" s="84" t="s">
        <v>10</v>
      </c>
    </row>
    <row r="4" spans="1:9" ht="75.75" customHeight="1" thickBot="1" x14ac:dyDescent="0.25">
      <c r="A4" s="70"/>
      <c r="B4" s="73"/>
      <c r="C4" s="76"/>
      <c r="D4" s="78"/>
      <c r="E4" s="81"/>
      <c r="F4" s="81"/>
      <c r="G4" s="83"/>
      <c r="H4" s="83"/>
      <c r="I4" s="85"/>
    </row>
    <row r="5" spans="1:9" ht="14.95" customHeight="1" thickBot="1" x14ac:dyDescent="0.3">
      <c r="A5" s="71"/>
      <c r="B5" s="74"/>
      <c r="C5" s="77"/>
      <c r="D5" s="79"/>
      <c r="E5" s="1" t="s">
        <v>2</v>
      </c>
      <c r="F5" s="2" t="s">
        <v>11</v>
      </c>
      <c r="G5" s="3" t="s">
        <v>1</v>
      </c>
      <c r="H5" s="4" t="s">
        <v>1</v>
      </c>
      <c r="I5" s="5" t="s">
        <v>12</v>
      </c>
    </row>
    <row r="6" spans="1:9" ht="12.75" customHeight="1" thickTop="1" x14ac:dyDescent="0.25">
      <c r="A6" s="86" t="s">
        <v>13</v>
      </c>
      <c r="B6" s="6" t="s">
        <v>14</v>
      </c>
      <c r="C6" s="7" t="s">
        <v>15</v>
      </c>
      <c r="D6" s="8" t="s">
        <v>16</v>
      </c>
      <c r="E6" s="88">
        <v>2174</v>
      </c>
      <c r="F6" s="90">
        <f>E6/E25*100</f>
        <v>20.208217140732479</v>
      </c>
      <c r="G6" s="92">
        <f>(G25*F6)/100</f>
        <v>5052.0542851831196</v>
      </c>
      <c r="H6" s="54">
        <v>2500</v>
      </c>
      <c r="I6" s="65" t="s">
        <v>100</v>
      </c>
    </row>
    <row r="7" spans="1:9" ht="14.3" thickBot="1" x14ac:dyDescent="0.3">
      <c r="A7" s="87"/>
      <c r="B7" s="9" t="s">
        <v>17</v>
      </c>
      <c r="C7" s="10" t="s">
        <v>18</v>
      </c>
      <c r="D7" s="11" t="s">
        <v>19</v>
      </c>
      <c r="E7" s="89"/>
      <c r="F7" s="91"/>
      <c r="G7" s="93"/>
      <c r="H7" s="55">
        <v>2500</v>
      </c>
      <c r="I7" s="58" t="s">
        <v>83</v>
      </c>
    </row>
    <row r="8" spans="1:9" ht="14.3" thickTop="1" x14ac:dyDescent="0.25">
      <c r="A8" s="86" t="s">
        <v>20</v>
      </c>
      <c r="B8" s="6" t="s">
        <v>21</v>
      </c>
      <c r="C8" s="7" t="s">
        <v>22</v>
      </c>
      <c r="D8" s="12"/>
      <c r="E8" s="95">
        <v>1057</v>
      </c>
      <c r="F8" s="96">
        <f>E8/E25*100</f>
        <v>9.8252463283138134</v>
      </c>
      <c r="G8" s="97">
        <f>(G25*F8)/100</f>
        <v>2456.3115820784533</v>
      </c>
      <c r="H8" s="54"/>
      <c r="I8" s="59"/>
    </row>
    <row r="9" spans="1:9" ht="13.6" x14ac:dyDescent="0.25">
      <c r="A9" s="94"/>
      <c r="B9" s="13" t="s">
        <v>23</v>
      </c>
      <c r="C9" s="14" t="s">
        <v>24</v>
      </c>
      <c r="D9" s="12" t="s">
        <v>25</v>
      </c>
      <c r="E9" s="95"/>
      <c r="F9" s="96"/>
      <c r="G9" s="97"/>
      <c r="H9" s="56">
        <v>1000</v>
      </c>
      <c r="I9" s="58" t="s">
        <v>87</v>
      </c>
    </row>
    <row r="10" spans="1:9" ht="13.6" x14ac:dyDescent="0.25">
      <c r="A10" s="94"/>
      <c r="B10" s="13" t="s">
        <v>26</v>
      </c>
      <c r="C10" s="14" t="s">
        <v>27</v>
      </c>
      <c r="D10" s="12" t="s">
        <v>28</v>
      </c>
      <c r="E10" s="95"/>
      <c r="F10" s="96"/>
      <c r="G10" s="97"/>
      <c r="H10" s="56">
        <v>1000</v>
      </c>
      <c r="I10" s="58" t="s">
        <v>87</v>
      </c>
    </row>
    <row r="11" spans="1:9" ht="13.6" x14ac:dyDescent="0.25">
      <c r="A11" s="94"/>
      <c r="B11" s="13" t="s">
        <v>29</v>
      </c>
      <c r="C11" s="14" t="s">
        <v>30</v>
      </c>
      <c r="D11" s="12"/>
      <c r="E11" s="95"/>
      <c r="F11" s="96"/>
      <c r="G11" s="97"/>
      <c r="H11" s="56"/>
      <c r="I11" s="58"/>
    </row>
    <row r="12" spans="1:9" ht="14.3" thickBot="1" x14ac:dyDescent="0.3">
      <c r="A12" s="87"/>
      <c r="B12" s="13" t="s">
        <v>31</v>
      </c>
      <c r="C12" s="14" t="s">
        <v>32</v>
      </c>
      <c r="D12" s="12"/>
      <c r="E12" s="95"/>
      <c r="F12" s="96"/>
      <c r="G12" s="97"/>
      <c r="H12" s="55">
        <v>1000</v>
      </c>
      <c r="I12" s="60" t="s">
        <v>83</v>
      </c>
    </row>
    <row r="13" spans="1:9" ht="14.3" thickTop="1" x14ac:dyDescent="0.25">
      <c r="A13" s="86" t="s">
        <v>33</v>
      </c>
      <c r="B13" s="6" t="s">
        <v>34</v>
      </c>
      <c r="C13" s="15" t="s">
        <v>35</v>
      </c>
      <c r="D13" s="16" t="s">
        <v>36</v>
      </c>
      <c r="E13" s="88">
        <v>2582</v>
      </c>
      <c r="F13" s="90">
        <f>E13/E25*100</f>
        <v>24.000743632645474</v>
      </c>
      <c r="G13" s="92">
        <f>(G25*F13)/100</f>
        <v>6000.1859081613684</v>
      </c>
      <c r="H13" s="54">
        <v>3000</v>
      </c>
      <c r="I13" s="59" t="s">
        <v>87</v>
      </c>
    </row>
    <row r="14" spans="1:9" ht="13.6" x14ac:dyDescent="0.25">
      <c r="A14" s="94"/>
      <c r="B14" s="13" t="s">
        <v>37</v>
      </c>
      <c r="C14" s="17" t="s">
        <v>38</v>
      </c>
      <c r="D14" s="18" t="s">
        <v>39</v>
      </c>
      <c r="E14" s="95"/>
      <c r="F14" s="96"/>
      <c r="G14" s="97"/>
      <c r="H14" s="56"/>
      <c r="I14" s="58"/>
    </row>
    <row r="15" spans="1:9" ht="13.6" x14ac:dyDescent="0.25">
      <c r="A15" s="94"/>
      <c r="B15" s="13" t="s">
        <v>40</v>
      </c>
      <c r="C15" s="17" t="s">
        <v>41</v>
      </c>
      <c r="D15" s="18" t="s">
        <v>42</v>
      </c>
      <c r="E15" s="95"/>
      <c r="F15" s="96"/>
      <c r="G15" s="97"/>
      <c r="H15" s="56">
        <v>1000</v>
      </c>
      <c r="I15" s="65" t="s">
        <v>99</v>
      </c>
    </row>
    <row r="16" spans="1:9" ht="14.3" thickBot="1" x14ac:dyDescent="0.3">
      <c r="A16" s="87"/>
      <c r="B16" s="9" t="s">
        <v>43</v>
      </c>
      <c r="C16" s="19" t="s">
        <v>44</v>
      </c>
      <c r="D16" s="20" t="s">
        <v>45</v>
      </c>
      <c r="E16" s="89"/>
      <c r="F16" s="91"/>
      <c r="G16" s="93"/>
      <c r="H16" s="55">
        <v>3000</v>
      </c>
      <c r="I16" s="58" t="s">
        <v>83</v>
      </c>
    </row>
    <row r="17" spans="1:9" ht="14.3" thickTop="1" x14ac:dyDescent="0.25">
      <c r="A17" s="86" t="s">
        <v>46</v>
      </c>
      <c r="B17" s="6" t="s">
        <v>47</v>
      </c>
      <c r="C17" s="15" t="s">
        <v>48</v>
      </c>
      <c r="D17" s="18"/>
      <c r="E17" s="95">
        <v>1609</v>
      </c>
      <c r="F17" s="96">
        <f>E17/E25*100</f>
        <v>14.956311582078452</v>
      </c>
      <c r="G17" s="97">
        <f>(G25*F17)/100</f>
        <v>3739.0778955196129</v>
      </c>
      <c r="H17" s="54"/>
      <c r="I17" s="59"/>
    </row>
    <row r="18" spans="1:9" ht="13.6" x14ac:dyDescent="0.25">
      <c r="A18" s="94"/>
      <c r="B18" s="13" t="s">
        <v>49</v>
      </c>
      <c r="C18" s="17" t="s">
        <v>50</v>
      </c>
      <c r="D18" s="18" t="s">
        <v>51</v>
      </c>
      <c r="E18" s="95"/>
      <c r="F18" s="96"/>
      <c r="G18" s="97"/>
      <c r="H18" s="56">
        <v>3000</v>
      </c>
      <c r="I18" s="65" t="s">
        <v>98</v>
      </c>
    </row>
    <row r="19" spans="1:9" ht="14.3" thickBot="1" x14ac:dyDescent="0.3">
      <c r="A19" s="87"/>
      <c r="B19" s="9" t="s">
        <v>52</v>
      </c>
      <c r="C19" s="19" t="s">
        <v>53</v>
      </c>
      <c r="D19" s="18" t="s">
        <v>54</v>
      </c>
      <c r="E19" s="95"/>
      <c r="F19" s="96"/>
      <c r="G19" s="97"/>
      <c r="H19" s="55">
        <v>1000</v>
      </c>
      <c r="I19" s="66" t="s">
        <v>99</v>
      </c>
    </row>
    <row r="20" spans="1:9" ht="14.3" thickTop="1" x14ac:dyDescent="0.25">
      <c r="A20" s="98" t="s">
        <v>55</v>
      </c>
      <c r="B20" s="21" t="s">
        <v>56</v>
      </c>
      <c r="C20" s="15" t="s">
        <v>57</v>
      </c>
      <c r="D20" s="16" t="s">
        <v>58</v>
      </c>
      <c r="E20" s="88">
        <v>3336</v>
      </c>
      <c r="F20" s="90">
        <f>E20/E25*100</f>
        <v>31.009481316229781</v>
      </c>
      <c r="G20" s="92">
        <f>(G25*F20)/100</f>
        <v>7752.3703290574449</v>
      </c>
      <c r="H20" s="54"/>
      <c r="I20" s="59"/>
    </row>
    <row r="21" spans="1:9" ht="13.6" x14ac:dyDescent="0.25">
      <c r="A21" s="99"/>
      <c r="B21" s="22" t="s">
        <v>59</v>
      </c>
      <c r="C21" s="17" t="s">
        <v>60</v>
      </c>
      <c r="D21" s="18" t="s">
        <v>61</v>
      </c>
      <c r="E21" s="95"/>
      <c r="F21" s="96"/>
      <c r="G21" s="97"/>
      <c r="H21" s="56">
        <v>3000</v>
      </c>
      <c r="I21" s="58" t="s">
        <v>83</v>
      </c>
    </row>
    <row r="22" spans="1:9" ht="13.6" x14ac:dyDescent="0.25">
      <c r="A22" s="99"/>
      <c r="B22" s="22" t="s">
        <v>62</v>
      </c>
      <c r="C22" s="17" t="s">
        <v>63</v>
      </c>
      <c r="D22" s="18" t="s">
        <v>64</v>
      </c>
      <c r="E22" s="95"/>
      <c r="F22" s="96"/>
      <c r="G22" s="97"/>
      <c r="H22" s="56">
        <v>3000</v>
      </c>
      <c r="I22" s="65" t="s">
        <v>97</v>
      </c>
    </row>
    <row r="23" spans="1:9" ht="13.6" x14ac:dyDescent="0.25">
      <c r="A23" s="99"/>
      <c r="B23" s="22" t="s">
        <v>65</v>
      </c>
      <c r="C23" s="17" t="s">
        <v>66</v>
      </c>
      <c r="D23" s="18" t="s">
        <v>67</v>
      </c>
      <c r="E23" s="95"/>
      <c r="F23" s="96"/>
      <c r="G23" s="97"/>
      <c r="H23" s="56"/>
      <c r="I23" s="58"/>
    </row>
    <row r="24" spans="1:9" ht="14.3" thickBot="1" x14ac:dyDescent="0.3">
      <c r="A24" s="99"/>
      <c r="B24" s="22" t="s">
        <v>68</v>
      </c>
      <c r="C24" s="23" t="s">
        <v>69</v>
      </c>
      <c r="D24" s="18"/>
      <c r="E24" s="95"/>
      <c r="F24" s="96"/>
      <c r="G24" s="97"/>
      <c r="H24" s="24"/>
      <c r="I24" s="61"/>
    </row>
    <row r="25" spans="1:9" ht="14.3" thickBot="1" x14ac:dyDescent="0.3">
      <c r="A25" s="101" t="s">
        <v>0</v>
      </c>
      <c r="B25" s="101"/>
      <c r="C25" s="101"/>
      <c r="D25" s="25"/>
      <c r="E25" s="26">
        <f>SUM(E6:E24)</f>
        <v>10758</v>
      </c>
      <c r="F25" s="27">
        <f>SUM(F6:F24)</f>
        <v>100</v>
      </c>
      <c r="G25" s="26">
        <v>25000</v>
      </c>
      <c r="H25" s="47">
        <f>SUM(H6:H24)</f>
        <v>25000</v>
      </c>
      <c r="I25" s="46"/>
    </row>
    <row r="26" spans="1:9" ht="5.95" customHeight="1" thickTop="1" x14ac:dyDescent="0.25">
      <c r="A26" s="28"/>
      <c r="B26" s="28"/>
      <c r="C26" s="28"/>
      <c r="D26" s="28"/>
      <c r="E26" s="28"/>
      <c r="F26" s="28"/>
      <c r="G26" s="28"/>
      <c r="H26" s="28"/>
      <c r="I26" s="28"/>
    </row>
    <row r="27" spans="1:9" ht="14.3" customHeight="1" x14ac:dyDescent="0.25">
      <c r="A27" s="102" t="s">
        <v>70</v>
      </c>
      <c r="B27" s="103"/>
      <c r="C27" s="103"/>
      <c r="D27" s="103"/>
      <c r="E27" s="103"/>
      <c r="F27" s="103"/>
      <c r="G27" s="103"/>
      <c r="H27" s="103"/>
      <c r="I27" s="103"/>
    </row>
    <row r="28" spans="1:9" ht="5.9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</row>
    <row r="29" spans="1:9" ht="13.6" customHeight="1" x14ac:dyDescent="0.25">
      <c r="A29" s="104" t="s">
        <v>91</v>
      </c>
      <c r="B29" s="104"/>
      <c r="C29" s="105"/>
      <c r="D29" s="29"/>
      <c r="E29" s="28"/>
      <c r="F29" s="28"/>
      <c r="G29" s="28"/>
      <c r="H29" s="28"/>
      <c r="I29" s="28"/>
    </row>
    <row r="30" spans="1:9" ht="13.6" x14ac:dyDescent="0.25">
      <c r="A30" s="28"/>
      <c r="B30" s="30"/>
      <c r="C30" s="30"/>
      <c r="D30" s="30"/>
      <c r="E30" s="100" t="s">
        <v>71</v>
      </c>
      <c r="F30" s="100"/>
      <c r="G30" s="100" t="s">
        <v>72</v>
      </c>
      <c r="H30" s="100"/>
      <c r="I30" s="30"/>
    </row>
    <row r="31" spans="1:9" ht="13.6" x14ac:dyDescent="0.25">
      <c r="A31" s="28"/>
      <c r="B31" s="30"/>
      <c r="C31" s="30"/>
      <c r="D31" s="30"/>
      <c r="E31" s="100" t="s">
        <v>3</v>
      </c>
      <c r="F31" s="100"/>
      <c r="G31" s="100" t="s">
        <v>4</v>
      </c>
      <c r="H31" s="100"/>
      <c r="I31" s="30"/>
    </row>
  </sheetData>
  <mergeCells count="36">
    <mergeCell ref="E31:F31"/>
    <mergeCell ref="G31:H31"/>
    <mergeCell ref="A25:C25"/>
    <mergeCell ref="A27:I27"/>
    <mergeCell ref="A29:C29"/>
    <mergeCell ref="E30:F30"/>
    <mergeCell ref="G30:H30"/>
    <mergeCell ref="A20:A24"/>
    <mergeCell ref="E20:E24"/>
    <mergeCell ref="F20:F24"/>
    <mergeCell ref="G20:G24"/>
    <mergeCell ref="A17:A19"/>
    <mergeCell ref="E17:E19"/>
    <mergeCell ref="F17:F19"/>
    <mergeCell ref="G17:G19"/>
    <mergeCell ref="A6:A7"/>
    <mergeCell ref="E6:E7"/>
    <mergeCell ref="F6:F7"/>
    <mergeCell ref="G6:G7"/>
    <mergeCell ref="A13:A16"/>
    <mergeCell ref="E13:E16"/>
    <mergeCell ref="F13:F16"/>
    <mergeCell ref="G13:G16"/>
    <mergeCell ref="A8:A12"/>
    <mergeCell ref="E8:E12"/>
    <mergeCell ref="F8:F12"/>
    <mergeCell ref="G8:G12"/>
    <mergeCell ref="A2:I2"/>
    <mergeCell ref="A3:A5"/>
    <mergeCell ref="B3:B5"/>
    <mergeCell ref="C3:C5"/>
    <mergeCell ref="D3:D5"/>
    <mergeCell ref="E3:F4"/>
    <mergeCell ref="G3:G4"/>
    <mergeCell ref="H3:H4"/>
    <mergeCell ref="I3:I4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31" sqref="F31"/>
    </sheetView>
  </sheetViews>
  <sheetFormatPr defaultRowHeight="12.9" x14ac:dyDescent="0.2"/>
  <cols>
    <col min="1" max="1" width="24.625" customWidth="1"/>
    <col min="2" max="2" width="28.875" customWidth="1"/>
    <col min="3" max="3" width="26.375" customWidth="1"/>
    <col min="4" max="4" width="24.125" customWidth="1"/>
  </cols>
  <sheetData>
    <row r="1" spans="1:5" x14ac:dyDescent="0.2">
      <c r="D1" t="s">
        <v>86</v>
      </c>
    </row>
    <row r="2" spans="1:5" ht="44.35" customHeight="1" x14ac:dyDescent="0.25">
      <c r="A2" s="106" t="s">
        <v>89</v>
      </c>
      <c r="B2" s="107"/>
      <c r="C2" s="107"/>
      <c r="D2" s="107"/>
      <c r="E2" s="28"/>
    </row>
    <row r="3" spans="1:5" ht="14.3" customHeight="1" thickBot="1" x14ac:dyDescent="0.3">
      <c r="A3" s="31"/>
      <c r="B3" s="108"/>
      <c r="C3" s="108"/>
      <c r="D3" s="108"/>
      <c r="E3" s="28"/>
    </row>
    <row r="4" spans="1:5" ht="37.549999999999997" customHeight="1" x14ac:dyDescent="0.2">
      <c r="A4" s="112" t="s">
        <v>7</v>
      </c>
      <c r="B4" s="114" t="s">
        <v>8</v>
      </c>
      <c r="C4" s="116" t="s">
        <v>9</v>
      </c>
      <c r="D4" s="109" t="s">
        <v>10</v>
      </c>
    </row>
    <row r="5" spans="1:5" ht="24.8" customHeight="1" x14ac:dyDescent="0.2">
      <c r="A5" s="113"/>
      <c r="B5" s="115"/>
      <c r="C5" s="115"/>
      <c r="D5" s="110"/>
    </row>
    <row r="6" spans="1:5" ht="14.95" customHeight="1" x14ac:dyDescent="0.25">
      <c r="A6" s="113"/>
      <c r="B6" s="115"/>
      <c r="C6" s="48" t="s">
        <v>1</v>
      </c>
      <c r="D6" s="49" t="s">
        <v>12</v>
      </c>
    </row>
    <row r="7" spans="1:5" ht="14.3" x14ac:dyDescent="0.2">
      <c r="A7" s="50" t="s">
        <v>73</v>
      </c>
      <c r="B7" s="42" t="s">
        <v>74</v>
      </c>
      <c r="C7" s="43">
        <v>2000</v>
      </c>
      <c r="D7" s="57" t="s">
        <v>90</v>
      </c>
    </row>
    <row r="8" spans="1:5" ht="14.3" x14ac:dyDescent="0.2">
      <c r="A8" s="50" t="s">
        <v>75</v>
      </c>
      <c r="B8" s="42" t="s">
        <v>74</v>
      </c>
      <c r="C8" s="43">
        <v>500</v>
      </c>
      <c r="D8" s="57" t="s">
        <v>90</v>
      </c>
    </row>
    <row r="9" spans="1:5" ht="14.95" thickBot="1" x14ac:dyDescent="0.25">
      <c r="A9" s="51" t="s">
        <v>76</v>
      </c>
      <c r="B9" s="52" t="s">
        <v>77</v>
      </c>
      <c r="C9" s="53">
        <v>2500</v>
      </c>
      <c r="D9" s="57" t="s">
        <v>87</v>
      </c>
    </row>
    <row r="10" spans="1:5" ht="14.3" x14ac:dyDescent="0.25">
      <c r="A10" s="34" t="s">
        <v>78</v>
      </c>
      <c r="B10" s="35"/>
      <c r="C10" s="44">
        <f>SUM(C7:C9)</f>
        <v>5000</v>
      </c>
      <c r="D10" s="36"/>
    </row>
    <row r="11" spans="1:5" ht="14.3" x14ac:dyDescent="0.25">
      <c r="A11" s="33"/>
      <c r="B11" s="37"/>
      <c r="C11" s="34"/>
      <c r="D11" s="38"/>
      <c r="E11" s="32"/>
    </row>
    <row r="12" spans="1:5" ht="14.3" x14ac:dyDescent="0.25">
      <c r="A12" s="32"/>
      <c r="B12" s="32"/>
      <c r="C12" s="32"/>
      <c r="D12" s="32"/>
      <c r="E12" s="32"/>
    </row>
    <row r="13" spans="1:5" ht="14.3" x14ac:dyDescent="0.25">
      <c r="A13" s="111" t="s">
        <v>92</v>
      </c>
      <c r="B13" s="111"/>
      <c r="C13" s="111"/>
      <c r="D13" s="39"/>
      <c r="E13" s="32"/>
    </row>
    <row r="14" spans="1:5" ht="14.3" x14ac:dyDescent="0.25">
      <c r="A14" s="32"/>
      <c r="B14" s="40"/>
      <c r="C14" s="41" t="s">
        <v>79</v>
      </c>
      <c r="D14" s="40" t="s">
        <v>80</v>
      </c>
      <c r="E14" s="32"/>
    </row>
    <row r="15" spans="1:5" ht="14.3" x14ac:dyDescent="0.25">
      <c r="A15" s="32"/>
      <c r="B15" s="40"/>
      <c r="C15" s="41" t="s">
        <v>3</v>
      </c>
      <c r="D15" s="40" t="s">
        <v>4</v>
      </c>
      <c r="E15" s="32"/>
    </row>
  </sheetData>
  <mergeCells count="7">
    <mergeCell ref="A2:D2"/>
    <mergeCell ref="B3:D3"/>
    <mergeCell ref="D4:D5"/>
    <mergeCell ref="A13:C13"/>
    <mergeCell ref="A4:A6"/>
    <mergeCell ref="B4:B6"/>
    <mergeCell ref="C4:C5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D41" sqref="D41"/>
    </sheetView>
  </sheetViews>
  <sheetFormatPr defaultRowHeight="12.9" x14ac:dyDescent="0.2"/>
  <cols>
    <col min="2" max="2" width="6.875" customWidth="1"/>
    <col min="3" max="3" width="31.125" customWidth="1"/>
    <col min="4" max="4" width="27.625" customWidth="1"/>
    <col min="5" max="5" width="7.625" customWidth="1"/>
    <col min="6" max="6" width="7.25" customWidth="1"/>
    <col min="7" max="7" width="15.875" customWidth="1"/>
    <col min="8" max="8" width="10.25" customWidth="1"/>
    <col min="9" max="9" width="11.875" customWidth="1"/>
  </cols>
  <sheetData>
    <row r="2" spans="1:9" ht="14.95" thickBot="1" x14ac:dyDescent="0.25">
      <c r="A2" s="67" t="s">
        <v>94</v>
      </c>
      <c r="B2" s="68"/>
      <c r="C2" s="68"/>
      <c r="D2" s="68"/>
      <c r="E2" s="68"/>
      <c r="F2" s="68"/>
      <c r="G2" s="68"/>
      <c r="H2" s="68"/>
      <c r="I2" s="68"/>
    </row>
    <row r="3" spans="1:9" ht="13.6" thickTop="1" x14ac:dyDescent="0.2">
      <c r="A3" s="69" t="s">
        <v>5</v>
      </c>
      <c r="B3" s="72" t="s">
        <v>6</v>
      </c>
      <c r="C3" s="75" t="s">
        <v>7</v>
      </c>
      <c r="D3" s="72" t="s">
        <v>8</v>
      </c>
      <c r="E3" s="72" t="s">
        <v>82</v>
      </c>
      <c r="F3" s="80"/>
      <c r="G3" s="82" t="s">
        <v>81</v>
      </c>
      <c r="H3" s="82" t="s">
        <v>95</v>
      </c>
      <c r="I3" s="84" t="s">
        <v>10</v>
      </c>
    </row>
    <row r="4" spans="1:9" ht="67.599999999999994" customHeight="1" thickBot="1" x14ac:dyDescent="0.25">
      <c r="A4" s="70"/>
      <c r="B4" s="73"/>
      <c r="C4" s="76"/>
      <c r="D4" s="78"/>
      <c r="E4" s="81"/>
      <c r="F4" s="81"/>
      <c r="G4" s="83"/>
      <c r="H4" s="83"/>
      <c r="I4" s="85"/>
    </row>
    <row r="5" spans="1:9" ht="19.55" customHeight="1" thickBot="1" x14ac:dyDescent="0.3">
      <c r="A5" s="71"/>
      <c r="B5" s="74"/>
      <c r="C5" s="77"/>
      <c r="D5" s="79"/>
      <c r="E5" s="1" t="s">
        <v>2</v>
      </c>
      <c r="F5" s="2" t="s">
        <v>11</v>
      </c>
      <c r="G5" s="3" t="s">
        <v>1</v>
      </c>
      <c r="H5" s="4" t="s">
        <v>1</v>
      </c>
      <c r="I5" s="5" t="s">
        <v>12</v>
      </c>
    </row>
    <row r="6" spans="1:9" ht="14.3" thickTop="1" x14ac:dyDescent="0.25">
      <c r="A6" s="86" t="s">
        <v>13</v>
      </c>
      <c r="B6" s="6" t="s">
        <v>14</v>
      </c>
      <c r="C6" s="7" t="s">
        <v>15</v>
      </c>
      <c r="D6" s="8" t="s">
        <v>16</v>
      </c>
      <c r="E6" s="88">
        <v>2174</v>
      </c>
      <c r="F6" s="90">
        <f>E6/E25*100</f>
        <v>20.208217140732479</v>
      </c>
      <c r="G6" s="92">
        <f>(G25*F6)/100</f>
        <v>5052.0542851831196</v>
      </c>
      <c r="H6" s="54"/>
      <c r="I6" s="58" t="s">
        <v>84</v>
      </c>
    </row>
    <row r="7" spans="1:9" ht="14.3" thickBot="1" x14ac:dyDescent="0.3">
      <c r="A7" s="87"/>
      <c r="B7" s="9" t="s">
        <v>17</v>
      </c>
      <c r="C7" s="10" t="s">
        <v>18</v>
      </c>
      <c r="D7" s="11" t="s">
        <v>19</v>
      </c>
      <c r="E7" s="89"/>
      <c r="F7" s="91"/>
      <c r="G7" s="93"/>
      <c r="H7" s="55"/>
      <c r="I7" s="58" t="s">
        <v>83</v>
      </c>
    </row>
    <row r="8" spans="1:9" ht="14.3" thickTop="1" x14ac:dyDescent="0.25">
      <c r="A8" s="86" t="s">
        <v>20</v>
      </c>
      <c r="B8" s="6" t="s">
        <v>21</v>
      </c>
      <c r="C8" s="7" t="s">
        <v>22</v>
      </c>
      <c r="D8" s="12"/>
      <c r="E8" s="95">
        <v>1057</v>
      </c>
      <c r="F8" s="96">
        <f>E8/E25*100</f>
        <v>9.8252463283138134</v>
      </c>
      <c r="G8" s="97">
        <f>(G25*F8)/100</f>
        <v>2456.3115820784533</v>
      </c>
      <c r="H8" s="54"/>
      <c r="I8" s="59"/>
    </row>
    <row r="9" spans="1:9" ht="13.6" x14ac:dyDescent="0.25">
      <c r="A9" s="94"/>
      <c r="B9" s="13" t="s">
        <v>23</v>
      </c>
      <c r="C9" s="14" t="s">
        <v>24</v>
      </c>
      <c r="D9" s="12" t="s">
        <v>25</v>
      </c>
      <c r="E9" s="95"/>
      <c r="F9" s="96"/>
      <c r="G9" s="97"/>
      <c r="H9" s="56"/>
      <c r="I9" s="58"/>
    </row>
    <row r="10" spans="1:9" ht="13.6" x14ac:dyDescent="0.25">
      <c r="A10" s="94"/>
      <c r="B10" s="13" t="s">
        <v>26</v>
      </c>
      <c r="C10" s="14" t="s">
        <v>27</v>
      </c>
      <c r="D10" s="12" t="s">
        <v>28</v>
      </c>
      <c r="E10" s="95"/>
      <c r="F10" s="96"/>
      <c r="G10" s="97"/>
      <c r="H10" s="56">
        <f>1083+976</f>
        <v>2059</v>
      </c>
      <c r="I10" s="58" t="s">
        <v>87</v>
      </c>
    </row>
    <row r="11" spans="1:9" ht="13.6" x14ac:dyDescent="0.25">
      <c r="A11" s="94"/>
      <c r="B11" s="13" t="s">
        <v>29</v>
      </c>
      <c r="C11" s="14" t="s">
        <v>30</v>
      </c>
      <c r="D11" s="12"/>
      <c r="E11" s="95"/>
      <c r="F11" s="96"/>
      <c r="G11" s="97"/>
      <c r="H11" s="56"/>
      <c r="I11" s="58"/>
    </row>
    <row r="12" spans="1:9" ht="14.3" thickBot="1" x14ac:dyDescent="0.3">
      <c r="A12" s="87"/>
      <c r="B12" s="13" t="s">
        <v>31</v>
      </c>
      <c r="C12" s="14" t="s">
        <v>32</v>
      </c>
      <c r="D12" s="12"/>
      <c r="E12" s="95"/>
      <c r="F12" s="96"/>
      <c r="G12" s="97"/>
      <c r="H12" s="55"/>
      <c r="I12" s="60" t="s">
        <v>83</v>
      </c>
    </row>
    <row r="13" spans="1:9" ht="14.3" thickTop="1" x14ac:dyDescent="0.25">
      <c r="A13" s="86" t="s">
        <v>33</v>
      </c>
      <c r="B13" s="6" t="s">
        <v>34</v>
      </c>
      <c r="C13" s="15" t="s">
        <v>35</v>
      </c>
      <c r="D13" s="16" t="s">
        <v>36</v>
      </c>
      <c r="E13" s="88">
        <v>2582</v>
      </c>
      <c r="F13" s="90">
        <f>E13/E25*100</f>
        <v>24.000743632645474</v>
      </c>
      <c r="G13" s="92">
        <f>(G25*F13)/100</f>
        <v>6000.1859081613684</v>
      </c>
      <c r="H13" s="54">
        <f>1035+1066+881</f>
        <v>2982</v>
      </c>
      <c r="I13" s="59" t="s">
        <v>93</v>
      </c>
    </row>
    <row r="14" spans="1:9" ht="13.6" x14ac:dyDescent="0.25">
      <c r="A14" s="94"/>
      <c r="B14" s="13" t="s">
        <v>37</v>
      </c>
      <c r="C14" s="17" t="s">
        <v>38</v>
      </c>
      <c r="D14" s="18" t="s">
        <v>39</v>
      </c>
      <c r="E14" s="95"/>
      <c r="F14" s="96"/>
      <c r="G14" s="97"/>
      <c r="H14" s="56"/>
      <c r="I14" s="58"/>
    </row>
    <row r="15" spans="1:9" ht="13.6" x14ac:dyDescent="0.25">
      <c r="A15" s="94"/>
      <c r="B15" s="13" t="s">
        <v>40</v>
      </c>
      <c r="C15" s="17" t="s">
        <v>41</v>
      </c>
      <c r="D15" s="18" t="s">
        <v>42</v>
      </c>
      <c r="E15" s="95"/>
      <c r="F15" s="96"/>
      <c r="G15" s="97"/>
      <c r="H15" s="56"/>
      <c r="I15" s="58" t="s">
        <v>84</v>
      </c>
    </row>
    <row r="16" spans="1:9" ht="14.3" thickBot="1" x14ac:dyDescent="0.3">
      <c r="A16" s="87"/>
      <c r="B16" s="9" t="s">
        <v>43</v>
      </c>
      <c r="C16" s="19" t="s">
        <v>44</v>
      </c>
      <c r="D16" s="20" t="s">
        <v>45</v>
      </c>
      <c r="E16" s="89"/>
      <c r="F16" s="91"/>
      <c r="G16" s="93"/>
      <c r="H16" s="55"/>
      <c r="I16" s="58" t="s">
        <v>83</v>
      </c>
    </row>
    <row r="17" spans="1:9" ht="14.3" thickTop="1" x14ac:dyDescent="0.25">
      <c r="A17" s="86" t="s">
        <v>46</v>
      </c>
      <c r="B17" s="6" t="s">
        <v>47</v>
      </c>
      <c r="C17" s="15" t="s">
        <v>48</v>
      </c>
      <c r="D17" s="18"/>
      <c r="E17" s="95">
        <v>1609</v>
      </c>
      <c r="F17" s="96">
        <f>E17/E25*100</f>
        <v>14.956311582078452</v>
      </c>
      <c r="G17" s="97">
        <f>(G25*F17)/100</f>
        <v>3739.0778955196129</v>
      </c>
      <c r="H17" s="54"/>
      <c r="I17" s="59"/>
    </row>
    <row r="18" spans="1:9" ht="13.6" x14ac:dyDescent="0.25">
      <c r="A18" s="94"/>
      <c r="B18" s="13" t="s">
        <v>49</v>
      </c>
      <c r="C18" s="17" t="s">
        <v>50</v>
      </c>
      <c r="D18" s="18" t="s">
        <v>51</v>
      </c>
      <c r="E18" s="95"/>
      <c r="F18" s="96"/>
      <c r="G18" s="97"/>
      <c r="H18" s="56"/>
      <c r="I18" s="58" t="s">
        <v>84</v>
      </c>
    </row>
    <row r="19" spans="1:9" ht="14.3" thickBot="1" x14ac:dyDescent="0.3">
      <c r="A19" s="87"/>
      <c r="B19" s="9" t="s">
        <v>52</v>
      </c>
      <c r="C19" s="19" t="s">
        <v>53</v>
      </c>
      <c r="D19" s="18" t="s">
        <v>54</v>
      </c>
      <c r="E19" s="95"/>
      <c r="F19" s="96"/>
      <c r="G19" s="97"/>
      <c r="H19" s="55"/>
      <c r="I19" s="60" t="s">
        <v>84</v>
      </c>
    </row>
    <row r="20" spans="1:9" ht="14.3" thickTop="1" x14ac:dyDescent="0.25">
      <c r="A20" s="98" t="s">
        <v>55</v>
      </c>
      <c r="B20" s="21" t="s">
        <v>56</v>
      </c>
      <c r="C20" s="15" t="s">
        <v>57</v>
      </c>
      <c r="D20" s="16" t="s">
        <v>58</v>
      </c>
      <c r="E20" s="88">
        <v>3336</v>
      </c>
      <c r="F20" s="90">
        <f>E20/E25*100</f>
        <v>31.009481316229781</v>
      </c>
      <c r="G20" s="92">
        <f>(G25*F20)/100</f>
        <v>7752.3703290574449</v>
      </c>
      <c r="H20" s="54"/>
      <c r="I20" s="59"/>
    </row>
    <row r="21" spans="1:9" ht="13.6" x14ac:dyDescent="0.25">
      <c r="A21" s="99"/>
      <c r="B21" s="22" t="s">
        <v>59</v>
      </c>
      <c r="C21" s="17" t="s">
        <v>60</v>
      </c>
      <c r="D21" s="18" t="s">
        <v>61</v>
      </c>
      <c r="E21" s="95"/>
      <c r="F21" s="96"/>
      <c r="G21" s="97"/>
      <c r="H21" s="56"/>
      <c r="I21" s="58" t="s">
        <v>83</v>
      </c>
    </row>
    <row r="22" spans="1:9" ht="13.6" x14ac:dyDescent="0.25">
      <c r="A22" s="99"/>
      <c r="B22" s="22" t="s">
        <v>62</v>
      </c>
      <c r="C22" s="17" t="s">
        <v>63</v>
      </c>
      <c r="D22" s="18" t="s">
        <v>64</v>
      </c>
      <c r="E22" s="95"/>
      <c r="F22" s="96"/>
      <c r="G22" s="97"/>
      <c r="H22" s="56"/>
      <c r="I22" s="58" t="s">
        <v>84</v>
      </c>
    </row>
    <row r="23" spans="1:9" ht="13.6" x14ac:dyDescent="0.25">
      <c r="A23" s="99"/>
      <c r="B23" s="22" t="s">
        <v>65</v>
      </c>
      <c r="C23" s="17" t="s">
        <v>66</v>
      </c>
      <c r="D23" s="18" t="s">
        <v>67</v>
      </c>
      <c r="E23" s="95"/>
      <c r="F23" s="96"/>
      <c r="G23" s="97"/>
      <c r="H23" s="56"/>
      <c r="I23" s="58"/>
    </row>
    <row r="24" spans="1:9" ht="14.3" thickBot="1" x14ac:dyDescent="0.3">
      <c r="A24" s="99"/>
      <c r="B24" s="22" t="s">
        <v>68</v>
      </c>
      <c r="C24" s="23" t="s">
        <v>69</v>
      </c>
      <c r="D24" s="18"/>
      <c r="E24" s="95"/>
      <c r="F24" s="96"/>
      <c r="G24" s="97"/>
      <c r="H24" s="24"/>
      <c r="I24" s="61"/>
    </row>
    <row r="25" spans="1:9" ht="14.3" thickBot="1" x14ac:dyDescent="0.3">
      <c r="A25" s="101" t="s">
        <v>0</v>
      </c>
      <c r="B25" s="101"/>
      <c r="C25" s="101"/>
      <c r="D25" s="63"/>
      <c r="E25" s="26">
        <f>SUM(E6:E24)</f>
        <v>10758</v>
      </c>
      <c r="F25" s="27">
        <f>SUM(F6:F24)</f>
        <v>100</v>
      </c>
      <c r="G25" s="26">
        <v>25000</v>
      </c>
      <c r="H25" s="47">
        <f>SUM(H6:H24)</f>
        <v>5041</v>
      </c>
      <c r="I25" s="46"/>
    </row>
    <row r="26" spans="1:9" ht="14.3" thickTop="1" x14ac:dyDescent="0.25">
      <c r="A26" s="28"/>
      <c r="B26" s="28"/>
      <c r="C26" s="28"/>
      <c r="D26" s="28"/>
      <c r="E26" s="28"/>
      <c r="F26" s="28"/>
      <c r="G26" s="28"/>
      <c r="H26" s="28"/>
      <c r="I26" s="28"/>
    </row>
    <row r="27" spans="1:9" ht="13.6" x14ac:dyDescent="0.25">
      <c r="A27" s="102" t="s">
        <v>70</v>
      </c>
      <c r="B27" s="103"/>
      <c r="C27" s="103"/>
      <c r="D27" s="103"/>
      <c r="E27" s="103"/>
      <c r="F27" s="103"/>
      <c r="G27" s="103"/>
      <c r="H27" s="103"/>
      <c r="I27" s="103"/>
    </row>
    <row r="28" spans="1:9" ht="13.6" x14ac:dyDescent="0.25">
      <c r="A28" s="64"/>
      <c r="B28" s="64"/>
      <c r="C28" s="64"/>
      <c r="D28" s="64"/>
      <c r="E28" s="64"/>
      <c r="F28" s="64"/>
      <c r="G28" s="64"/>
      <c r="H28" s="64"/>
      <c r="I28" s="64"/>
    </row>
    <row r="29" spans="1:9" ht="13.6" x14ac:dyDescent="0.25">
      <c r="A29" s="104" t="s">
        <v>91</v>
      </c>
      <c r="B29" s="104"/>
      <c r="C29" s="105"/>
      <c r="D29" s="64"/>
      <c r="E29" s="28"/>
      <c r="F29" s="28"/>
      <c r="G29" s="28"/>
      <c r="H29" s="28"/>
      <c r="I29" s="28"/>
    </row>
    <row r="30" spans="1:9" ht="13.6" x14ac:dyDescent="0.25">
      <c r="A30" s="28"/>
      <c r="B30" s="62"/>
      <c r="C30" s="62"/>
      <c r="D30" s="62"/>
      <c r="E30" s="100" t="s">
        <v>71</v>
      </c>
      <c r="F30" s="100"/>
      <c r="G30" s="100" t="s">
        <v>72</v>
      </c>
      <c r="H30" s="100"/>
      <c r="I30" s="62"/>
    </row>
    <row r="31" spans="1:9" ht="13.6" x14ac:dyDescent="0.25">
      <c r="A31" s="28"/>
      <c r="B31" s="62"/>
      <c r="C31" s="62"/>
      <c r="D31" s="62"/>
      <c r="E31" s="100" t="s">
        <v>3</v>
      </c>
      <c r="F31" s="100"/>
      <c r="G31" s="100" t="s">
        <v>4</v>
      </c>
      <c r="H31" s="100"/>
      <c r="I31" s="62"/>
    </row>
  </sheetData>
  <mergeCells count="36">
    <mergeCell ref="A29:C29"/>
    <mergeCell ref="E30:F30"/>
    <mergeCell ref="G30:H30"/>
    <mergeCell ref="E31:F31"/>
    <mergeCell ref="G31:H31"/>
    <mergeCell ref="A27:I27"/>
    <mergeCell ref="A13:A16"/>
    <mergeCell ref="E13:E16"/>
    <mergeCell ref="F13:F16"/>
    <mergeCell ref="G13:G16"/>
    <mergeCell ref="A17:A19"/>
    <mergeCell ref="E17:E19"/>
    <mergeCell ref="F17:F19"/>
    <mergeCell ref="G17:G19"/>
    <mergeCell ref="A20:A24"/>
    <mergeCell ref="E20:E24"/>
    <mergeCell ref="F20:F24"/>
    <mergeCell ref="G20:G24"/>
    <mergeCell ref="A25:C25"/>
    <mergeCell ref="A6:A7"/>
    <mergeCell ref="E6:E7"/>
    <mergeCell ref="F6:F7"/>
    <mergeCell ref="G6:G7"/>
    <mergeCell ref="A8:A12"/>
    <mergeCell ref="E8:E12"/>
    <mergeCell ref="F8:F12"/>
    <mergeCell ref="G8:G12"/>
    <mergeCell ref="A2:I2"/>
    <mergeCell ref="A3:A5"/>
    <mergeCell ref="B3:B5"/>
    <mergeCell ref="C3:C5"/>
    <mergeCell ref="D3:D5"/>
    <mergeCell ref="E3:F4"/>
    <mergeCell ref="G3:G4"/>
    <mergeCell ref="H3:H4"/>
    <mergeCell ref="I3:I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F14" sqref="F14"/>
    </sheetView>
  </sheetViews>
  <sheetFormatPr defaultRowHeight="12.9" x14ac:dyDescent="0.2"/>
  <cols>
    <col min="1" max="1" width="21.75" customWidth="1"/>
    <col min="2" max="2" width="24.875" customWidth="1"/>
    <col min="3" max="3" width="25.125" customWidth="1"/>
    <col min="4" max="4" width="22.625" customWidth="1"/>
  </cols>
  <sheetData>
    <row r="3" spans="1:4" ht="34.5" customHeight="1" x14ac:dyDescent="0.2">
      <c r="A3" s="106" t="s">
        <v>96</v>
      </c>
      <c r="B3" s="107"/>
      <c r="C3" s="107"/>
      <c r="D3" s="107"/>
    </row>
    <row r="4" spans="1:4" ht="19.05" thickBot="1" x14ac:dyDescent="0.25">
      <c r="A4" s="31"/>
      <c r="B4" s="108"/>
      <c r="C4" s="108"/>
      <c r="D4" s="108"/>
    </row>
    <row r="5" spans="1:4" x14ac:dyDescent="0.2">
      <c r="A5" s="112" t="s">
        <v>7</v>
      </c>
      <c r="B5" s="114" t="s">
        <v>8</v>
      </c>
      <c r="C5" s="116" t="s">
        <v>95</v>
      </c>
      <c r="D5" s="109" t="s">
        <v>10</v>
      </c>
    </row>
    <row r="6" spans="1:4" ht="66.099999999999994" customHeight="1" x14ac:dyDescent="0.2">
      <c r="A6" s="113"/>
      <c r="B6" s="115"/>
      <c r="C6" s="115"/>
      <c r="D6" s="110"/>
    </row>
    <row r="7" spans="1:4" ht="27.7" customHeight="1" x14ac:dyDescent="0.25">
      <c r="A7" s="113"/>
      <c r="B7" s="115"/>
      <c r="C7" s="48" t="s">
        <v>1</v>
      </c>
      <c r="D7" s="49" t="s">
        <v>12</v>
      </c>
    </row>
    <row r="8" spans="1:4" ht="14.3" x14ac:dyDescent="0.2">
      <c r="A8" s="50" t="s">
        <v>73</v>
      </c>
      <c r="B8" s="42" t="s">
        <v>74</v>
      </c>
      <c r="C8" s="43">
        <f>1016+1083</f>
        <v>2099</v>
      </c>
      <c r="D8" s="57" t="s">
        <v>90</v>
      </c>
    </row>
    <row r="9" spans="1:4" ht="14.3" x14ac:dyDescent="0.2">
      <c r="A9" s="50" t="s">
        <v>75</v>
      </c>
      <c r="B9" s="42" t="s">
        <v>74</v>
      </c>
      <c r="C9" s="43">
        <v>1078</v>
      </c>
      <c r="D9" s="57" t="s">
        <v>90</v>
      </c>
    </row>
    <row r="10" spans="1:4" ht="14.95" thickBot="1" x14ac:dyDescent="0.25">
      <c r="A10" s="51" t="s">
        <v>76</v>
      </c>
      <c r="B10" s="52" t="s">
        <v>77</v>
      </c>
      <c r="C10" s="53">
        <f>2514</f>
        <v>2514</v>
      </c>
      <c r="D10" s="57" t="s">
        <v>87</v>
      </c>
    </row>
    <row r="11" spans="1:4" ht="14.3" x14ac:dyDescent="0.25">
      <c r="A11" s="34" t="s">
        <v>78</v>
      </c>
      <c r="B11" s="35"/>
      <c r="C11" s="44">
        <f>SUM(C8:C10)</f>
        <v>5691</v>
      </c>
      <c r="D11" s="36"/>
    </row>
    <row r="12" spans="1:4" ht="14.3" x14ac:dyDescent="0.2">
      <c r="A12" s="33"/>
      <c r="B12" s="37"/>
      <c r="C12" s="34"/>
      <c r="D12" s="38"/>
    </row>
    <row r="13" spans="1:4" ht="14.3" x14ac:dyDescent="0.25">
      <c r="A13" s="32"/>
      <c r="B13" s="32"/>
      <c r="C13" s="32"/>
      <c r="D13" s="32"/>
    </row>
    <row r="14" spans="1:4" ht="14.3" x14ac:dyDescent="0.25">
      <c r="A14" s="111" t="s">
        <v>92</v>
      </c>
      <c r="B14" s="111"/>
      <c r="C14" s="111"/>
      <c r="D14" s="39"/>
    </row>
    <row r="15" spans="1:4" ht="14.3" x14ac:dyDescent="0.25">
      <c r="A15" s="32"/>
      <c r="B15" s="40"/>
      <c r="C15" s="41" t="s">
        <v>79</v>
      </c>
      <c r="D15" s="40" t="s">
        <v>80</v>
      </c>
    </row>
    <row r="16" spans="1:4" ht="14.3" x14ac:dyDescent="0.25">
      <c r="A16" s="32"/>
      <c r="B16" s="40"/>
      <c r="C16" s="41" t="s">
        <v>3</v>
      </c>
      <c r="D16" s="40" t="s">
        <v>4</v>
      </c>
    </row>
  </sheetData>
  <mergeCells count="7">
    <mergeCell ref="A14:C14"/>
    <mergeCell ref="A3:D3"/>
    <mergeCell ref="B4:D4"/>
    <mergeCell ref="A5:A7"/>
    <mergeCell ref="B5:B7"/>
    <mergeCell ref="C5:C6"/>
    <mergeCell ref="D5:D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RSD terv</vt:lpstr>
      <vt:lpstr>mellékvízterv</vt:lpstr>
      <vt:lpstr>RSD tény</vt:lpstr>
      <vt:lpstr>mellékvíz tény</vt:lpstr>
    </vt:vector>
  </TitlesOfParts>
  <Company>RDHSZ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</dc:creator>
  <cp:lastModifiedBy>Némethné Ildi</cp:lastModifiedBy>
  <cp:lastPrinted>2018-06-07T12:42:55Z</cp:lastPrinted>
  <dcterms:created xsi:type="dcterms:W3CDTF">2011-11-08T06:57:13Z</dcterms:created>
  <dcterms:modified xsi:type="dcterms:W3CDTF">2018-06-28T10:48:53Z</dcterms:modified>
</cp:coreProperties>
</file>