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ga.gyula\Desktop\"/>
    </mc:Choice>
  </mc:AlternateContent>
  <xr:revisionPtr revIDLastSave="0" documentId="8_{E91C9936-AF95-4497-A766-BA174B64060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RSD terv 3. ütem" sheetId="7" r:id="rId1"/>
    <sheet name="RSD terv 2. ütem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7" l="1"/>
  <c r="E17" i="7"/>
  <c r="E14" i="7"/>
  <c r="E10" i="7"/>
  <c r="E8" i="7"/>
  <c r="E5" i="7"/>
  <c r="H20" i="6"/>
  <c r="E17" i="6"/>
  <c r="E14" i="6"/>
  <c r="E10" i="6"/>
  <c r="E8" i="6"/>
  <c r="E5" i="6"/>
  <c r="E20" i="6" l="1"/>
  <c r="F8" i="6" s="1"/>
  <c r="G8" i="6" s="1"/>
  <c r="E20" i="7"/>
  <c r="F14" i="7"/>
  <c r="G14" i="7" s="1"/>
  <c r="F10" i="7"/>
  <c r="G10" i="7" s="1"/>
  <c r="F8" i="7"/>
  <c r="G8" i="7" s="1"/>
  <c r="F17" i="7"/>
  <c r="G17" i="7" s="1"/>
  <c r="F5" i="7"/>
  <c r="F17" i="6"/>
  <c r="G17" i="6" s="1"/>
  <c r="F5" i="6"/>
  <c r="F14" i="6" l="1"/>
  <c r="G14" i="6" s="1"/>
  <c r="F10" i="6"/>
  <c r="G10" i="6" s="1"/>
  <c r="G5" i="7"/>
  <c r="F20" i="7"/>
  <c r="G5" i="6"/>
  <c r="F20" i="6"/>
</calcChain>
</file>

<file path=xl/sharedStrings.xml><?xml version="1.0" encoding="utf-8"?>
<sst xmlns="http://schemas.openxmlformats.org/spreadsheetml/2006/main" count="128" uniqueCount="65">
  <si>
    <t>Összesen</t>
  </si>
  <si>
    <t>kg</t>
  </si>
  <si>
    <t>db</t>
  </si>
  <si>
    <t>ügyvezető igazgató</t>
  </si>
  <si>
    <t xml:space="preserve">fkm </t>
  </si>
  <si>
    <t>Nr.</t>
  </si>
  <si>
    <t>Telepítési helyek megnevezése</t>
  </si>
  <si>
    <t>A telepítési hely közelében lévő, érintett horgász egyesületek</t>
  </si>
  <si>
    <t>Az egyes telepítési helyeken beengedett mennyiség (kb.)</t>
  </si>
  <si>
    <t>A telepítés időpontja</t>
  </si>
  <si>
    <t>%</t>
  </si>
  <si>
    <t>dátum</t>
  </si>
  <si>
    <t>45-57,6.</t>
  </si>
  <si>
    <t>1.</t>
  </si>
  <si>
    <t>2.</t>
  </si>
  <si>
    <t>34-45.</t>
  </si>
  <si>
    <t>3.</t>
  </si>
  <si>
    <t>4.</t>
  </si>
  <si>
    <t>5.</t>
  </si>
  <si>
    <t>Szigetszentmiklós, strand</t>
  </si>
  <si>
    <t>7.</t>
  </si>
  <si>
    <t>25-34.</t>
  </si>
  <si>
    <t>8.</t>
  </si>
  <si>
    <t>9.</t>
  </si>
  <si>
    <t>Majosháza, hajókikötő mellett</t>
  </si>
  <si>
    <t>10.</t>
  </si>
  <si>
    <t>Vegyesüzemi Dolgozók  HE tanya</t>
  </si>
  <si>
    <t>11.</t>
  </si>
  <si>
    <t>Szigetszentmárton, Mártoni csárdánál</t>
  </si>
  <si>
    <t>16,5-25.</t>
  </si>
  <si>
    <t>12.</t>
  </si>
  <si>
    <t>13.</t>
  </si>
  <si>
    <t>14.</t>
  </si>
  <si>
    <t>Szigetbecse, strand</t>
  </si>
  <si>
    <t>-16,5</t>
  </si>
  <si>
    <t>15.</t>
  </si>
  <si>
    <t>16.</t>
  </si>
  <si>
    <t>Dömsöd Petőfi fa</t>
  </si>
  <si>
    <t>Neptun HE tanya</t>
  </si>
  <si>
    <t>Ugrai Zoltán s.k.</t>
  </si>
  <si>
    <t xml:space="preserve">Létszámarányosan elosztott telepítési mennyiség </t>
  </si>
  <si>
    <t>A szakaszok horgász létszáma, a területi jegyek alapján</t>
  </si>
  <si>
    <t>Csepel HE tanya csepeli oldalon</t>
  </si>
  <si>
    <t xml:space="preserve">Molnár-sziget, komp, pesti oldal </t>
  </si>
  <si>
    <t>Dolgozók Szigetszentmiklósi HE; Csepelsziget HE</t>
  </si>
  <si>
    <t>B.S.E. HE; B.K.V. HE;BP.-i Vízügyi Dolgozók HE;Vegyesüzemi Dolgozók  HE;Ganz HE; Kinizsi HE; Gázművek HE</t>
  </si>
  <si>
    <t>Mávag HE;Dömsödi HE;Neptun HE;Postás HE</t>
  </si>
  <si>
    <t>Csepel HE; 23.sz. Állami.Ép. Váll. HE; Molnársziget HE</t>
  </si>
  <si>
    <t>Udvari Zsolt s.k.</t>
  </si>
  <si>
    <t>Makád Ezüstpart, Rózsa-sziget</t>
  </si>
  <si>
    <t>M0-ás híd alatt</t>
  </si>
  <si>
    <t>Szigetcsép, olajvezeték</t>
  </si>
  <si>
    <t>Kiskunlacháza sólyapálya</t>
  </si>
  <si>
    <t>Ráckeve, Piactér</t>
  </si>
  <si>
    <t xml:space="preserve">Az egyes fuvarok a szállító jármű mérete és a telepítési hely megközelítésének függvényében lettek kialakítva. Kérjük szíveskedjenek a telepítő helyeket rendbe tenni! Nem megfelelő telepítő helyen nem történik telepítés. A telepítési helyszíneket az esetleges vízszintváltozás is módosíthatja. </t>
  </si>
  <si>
    <t>halgazdálkodási ágazatvezető</t>
  </si>
  <si>
    <t>Ráckevei HE; Petőfi SHE; Szigetbecse HE; BM HE</t>
  </si>
  <si>
    <t>nov. 2-3.</t>
  </si>
  <si>
    <t>Ráckeve, 2020. október 28.</t>
  </si>
  <si>
    <t xml:space="preserve">A Ráckevei Dunaági Horgász Szövetség 2020. évi őszi haltelepítése két- és háromnyaras pikkelyes pontyból a Ráckevei Duna-ágba (terv, 2. ütem)     </t>
  </si>
  <si>
    <t>nov. 9-13.</t>
  </si>
  <si>
    <t>nov. 9.</t>
  </si>
  <si>
    <t>nov. 10-12.</t>
  </si>
  <si>
    <t>nov. 10-11.</t>
  </si>
  <si>
    <t xml:space="preserve">A Ráckevei Dunaági Horgász Szövetség 2020. évi őszi haltelepítése két- és háromnyaras pikkelyes pontyból a Ráckevei Duna-ágba (terv, 3. ütem)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</si>
</sst>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mmmm\ d\.;@"/>
  </numFmts>
  <fonts count="6" x14ac:knownFonts="1">
    <font>
      <sz val="10"/>
      <name val="Arial"/>
      <charset val="238"/>
    </font>
    <font>
      <sz val="10"/>
      <name val="Arial CE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/>
    <xf numFmtId="0" fontId="4" fillId="0" borderId="1" xfId="1" applyFont="1" applyBorder="1"/>
    <xf numFmtId="0" fontId="4" fillId="0" borderId="0" xfId="1" applyFont="1" applyBorder="1" applyAlignment="1">
      <alignment horizontal="center" vertical="center"/>
    </xf>
    <xf numFmtId="0" fontId="4" fillId="0" borderId="15" xfId="1" applyFont="1" applyBorder="1"/>
    <xf numFmtId="0" fontId="4" fillId="0" borderId="9" xfId="1" applyFont="1" applyBorder="1" applyAlignment="1"/>
    <xf numFmtId="0" fontId="4" fillId="0" borderId="15" xfId="1" applyFont="1" applyBorder="1" applyAlignment="1"/>
    <xf numFmtId="0" fontId="4" fillId="0" borderId="13" xfId="1" applyFont="1" applyBorder="1" applyAlignment="1"/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3" fontId="4" fillId="0" borderId="6" xfId="0" applyNumberFormat="1" applyFont="1" applyBorder="1"/>
    <xf numFmtId="4" fontId="4" fillId="0" borderId="6" xfId="0" applyNumberFormat="1" applyFont="1" applyBorder="1" applyAlignment="1">
      <alignment horizontal="center"/>
    </xf>
    <xf numFmtId="0" fontId="4" fillId="0" borderId="0" xfId="0" applyFont="1"/>
    <xf numFmtId="164" fontId="4" fillId="0" borderId="7" xfId="0" applyNumberFormat="1" applyFont="1" applyFill="1" applyBorder="1"/>
    <xf numFmtId="3" fontId="5" fillId="0" borderId="17" xfId="0" applyNumberFormat="1" applyFont="1" applyBorder="1"/>
    <xf numFmtId="3" fontId="4" fillId="0" borderId="9" xfId="0" applyNumberFormat="1" applyFont="1" applyFill="1" applyBorder="1"/>
    <xf numFmtId="3" fontId="4" fillId="0" borderId="13" xfId="0" applyNumberFormat="1" applyFont="1" applyFill="1" applyBorder="1"/>
    <xf numFmtId="3" fontId="4" fillId="0" borderId="15" xfId="0" applyNumberFormat="1" applyFont="1" applyFill="1" applyBorder="1"/>
    <xf numFmtId="49" fontId="4" fillId="0" borderId="11" xfId="0" applyNumberFormat="1" applyFont="1" applyFill="1" applyBorder="1"/>
    <xf numFmtId="49" fontId="4" fillId="0" borderId="14" xfId="0" applyNumberFormat="1" applyFont="1" applyFill="1" applyBorder="1"/>
    <xf numFmtId="49" fontId="4" fillId="0" borderId="16" xfId="0" applyNumberFormat="1" applyFont="1" applyFill="1" applyBorder="1"/>
    <xf numFmtId="49" fontId="4" fillId="0" borderId="24" xfId="0" applyNumberFormat="1" applyFont="1" applyFill="1" applyBorder="1"/>
    <xf numFmtId="3" fontId="4" fillId="0" borderId="1" xfId="0" applyNumberFormat="1" applyFont="1" applyFill="1" applyBorder="1"/>
    <xf numFmtId="49" fontId="4" fillId="0" borderId="25" xfId="0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/>
    <xf numFmtId="0" fontId="4" fillId="0" borderId="0" xfId="0" applyFont="1" applyAlignment="1"/>
    <xf numFmtId="0" fontId="4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3" fontId="4" fillId="0" borderId="21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6" xfId="0" applyFont="1" applyBorder="1" applyAlignment="1"/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opLeftCell="A17" workbookViewId="0">
      <selection sqref="A1:I1"/>
    </sheetView>
  </sheetViews>
  <sheetFormatPr defaultRowHeight="12.5" x14ac:dyDescent="0.25"/>
  <cols>
    <col min="1" max="1" width="6.81640625" customWidth="1"/>
    <col min="2" max="2" width="5.26953125" customWidth="1"/>
    <col min="3" max="3" width="29.26953125" customWidth="1"/>
    <col min="4" max="4" width="29" customWidth="1"/>
    <col min="5" max="6" width="9.1796875" customWidth="1"/>
    <col min="7" max="7" width="15.1796875" customWidth="1"/>
    <col min="8" max="8" width="16.26953125" customWidth="1"/>
  </cols>
  <sheetData>
    <row r="1" spans="1:9" ht="51.75" customHeight="1" thickBot="1" x14ac:dyDescent="0.3">
      <c r="A1" s="35" t="s">
        <v>64</v>
      </c>
      <c r="B1" s="36"/>
      <c r="C1" s="36"/>
      <c r="D1" s="36"/>
      <c r="E1" s="36"/>
      <c r="F1" s="36"/>
      <c r="G1" s="36"/>
      <c r="H1" s="36"/>
      <c r="I1" s="36"/>
    </row>
    <row r="2" spans="1:9" ht="24.75" customHeight="1" thickTop="1" x14ac:dyDescent="0.25">
      <c r="A2" s="37" t="s">
        <v>4</v>
      </c>
      <c r="B2" s="40" t="s">
        <v>5</v>
      </c>
      <c r="C2" s="43" t="s">
        <v>6</v>
      </c>
      <c r="D2" s="40" t="s">
        <v>7</v>
      </c>
      <c r="E2" s="40" t="s">
        <v>41</v>
      </c>
      <c r="F2" s="48"/>
      <c r="G2" s="50" t="s">
        <v>40</v>
      </c>
      <c r="H2" s="50" t="s">
        <v>8</v>
      </c>
      <c r="I2" s="52" t="s">
        <v>9</v>
      </c>
    </row>
    <row r="3" spans="1:9" ht="27" customHeight="1" thickBot="1" x14ac:dyDescent="0.3">
      <c r="A3" s="38"/>
      <c r="B3" s="41"/>
      <c r="C3" s="44"/>
      <c r="D3" s="46"/>
      <c r="E3" s="49"/>
      <c r="F3" s="49"/>
      <c r="G3" s="51"/>
      <c r="H3" s="51"/>
      <c r="I3" s="53"/>
    </row>
    <row r="4" spans="1:9" ht="13.5" thickBot="1" x14ac:dyDescent="0.35">
      <c r="A4" s="39"/>
      <c r="B4" s="42"/>
      <c r="C4" s="45"/>
      <c r="D4" s="47"/>
      <c r="E4" s="34" t="s">
        <v>2</v>
      </c>
      <c r="F4" s="1" t="s">
        <v>10</v>
      </c>
      <c r="G4" s="2" t="s">
        <v>1</v>
      </c>
      <c r="H4" s="3" t="s">
        <v>1</v>
      </c>
      <c r="I4" s="4" t="s">
        <v>11</v>
      </c>
    </row>
    <row r="5" spans="1:9" ht="13.5" thickTop="1" x14ac:dyDescent="0.3">
      <c r="A5" s="59" t="s">
        <v>12</v>
      </c>
      <c r="B5" s="5" t="s">
        <v>13</v>
      </c>
      <c r="C5" s="6" t="s">
        <v>42</v>
      </c>
      <c r="D5" s="40" t="s">
        <v>47</v>
      </c>
      <c r="E5" s="61">
        <f>962+1344</f>
        <v>2306</v>
      </c>
      <c r="F5" s="63">
        <f>E5/E20*100</f>
        <v>23.377939983779399</v>
      </c>
      <c r="G5" s="65">
        <f>(G20*F5)/100</f>
        <v>18702.351987023518</v>
      </c>
      <c r="H5" s="22"/>
      <c r="I5" s="26"/>
    </row>
    <row r="6" spans="1:9" ht="13" x14ac:dyDescent="0.3">
      <c r="A6" s="54"/>
      <c r="B6" s="10" t="s">
        <v>14</v>
      </c>
      <c r="C6" s="9" t="s">
        <v>50</v>
      </c>
      <c r="D6" s="55"/>
      <c r="E6" s="56"/>
      <c r="F6" s="57"/>
      <c r="G6" s="58"/>
      <c r="H6" s="29">
        <v>4000</v>
      </c>
      <c r="I6" s="30" t="s">
        <v>62</v>
      </c>
    </row>
    <row r="7" spans="1:9" ht="13.5" thickBot="1" x14ac:dyDescent="0.35">
      <c r="A7" s="60"/>
      <c r="B7" s="7" t="s">
        <v>16</v>
      </c>
      <c r="C7" s="8" t="s">
        <v>43</v>
      </c>
      <c r="D7" s="47"/>
      <c r="E7" s="62"/>
      <c r="F7" s="64"/>
      <c r="G7" s="66"/>
      <c r="H7" s="23"/>
      <c r="I7" s="27"/>
    </row>
    <row r="8" spans="1:9" ht="13.5" thickTop="1" x14ac:dyDescent="0.3">
      <c r="A8" s="54" t="s">
        <v>15</v>
      </c>
      <c r="B8" s="10" t="s">
        <v>17</v>
      </c>
      <c r="C8" s="11"/>
      <c r="D8" s="40" t="s">
        <v>44</v>
      </c>
      <c r="E8" s="56">
        <f>997+21</f>
        <v>1018</v>
      </c>
      <c r="F8" s="57">
        <f>E8/E20*100</f>
        <v>10.320356853203569</v>
      </c>
      <c r="G8" s="58">
        <f>(G20*F8)/100</f>
        <v>8256.2854825628547</v>
      </c>
      <c r="H8" s="24"/>
      <c r="I8" s="28"/>
    </row>
    <row r="9" spans="1:9" ht="13.5" thickBot="1" x14ac:dyDescent="0.35">
      <c r="A9" s="54"/>
      <c r="B9" s="10" t="s">
        <v>18</v>
      </c>
      <c r="C9" s="11" t="s">
        <v>19</v>
      </c>
      <c r="D9" s="55"/>
      <c r="E9" s="56"/>
      <c r="F9" s="57"/>
      <c r="G9" s="58"/>
      <c r="H9" s="24">
        <v>1000</v>
      </c>
      <c r="I9" s="25" t="s">
        <v>61</v>
      </c>
    </row>
    <row r="10" spans="1:9" ht="13.5" thickTop="1" x14ac:dyDescent="0.3">
      <c r="A10" s="59" t="s">
        <v>21</v>
      </c>
      <c r="B10" s="5" t="s">
        <v>20</v>
      </c>
      <c r="C10" s="12" t="s">
        <v>51</v>
      </c>
      <c r="D10" s="40" t="s">
        <v>45</v>
      </c>
      <c r="E10" s="61">
        <f>250+241+891+193+127+99</f>
        <v>1801</v>
      </c>
      <c r="F10" s="63">
        <f>E10/E20*100</f>
        <v>18.258313057583131</v>
      </c>
      <c r="G10" s="65">
        <f>(G20*F10)/100</f>
        <v>14606.650446066506</v>
      </c>
      <c r="H10" s="22">
        <v>4000</v>
      </c>
      <c r="I10" s="26" t="s">
        <v>61</v>
      </c>
    </row>
    <row r="11" spans="1:9" ht="13" x14ac:dyDescent="0.3">
      <c r="A11" s="54"/>
      <c r="B11" s="10" t="s">
        <v>22</v>
      </c>
      <c r="C11" s="13" t="s">
        <v>24</v>
      </c>
      <c r="D11" s="46"/>
      <c r="E11" s="56"/>
      <c r="F11" s="57"/>
      <c r="G11" s="58"/>
      <c r="H11" s="24"/>
      <c r="I11" s="25"/>
    </row>
    <row r="12" spans="1:9" ht="13" x14ac:dyDescent="0.3">
      <c r="A12" s="54"/>
      <c r="B12" s="10" t="s">
        <v>23</v>
      </c>
      <c r="C12" s="13" t="s">
        <v>26</v>
      </c>
      <c r="D12" s="46"/>
      <c r="E12" s="56"/>
      <c r="F12" s="57"/>
      <c r="G12" s="58"/>
      <c r="H12" s="24">
        <v>1000</v>
      </c>
      <c r="I12" s="25" t="s">
        <v>61</v>
      </c>
    </row>
    <row r="13" spans="1:9" ht="13.5" thickBot="1" x14ac:dyDescent="0.35">
      <c r="A13" s="60"/>
      <c r="B13" s="7" t="s">
        <v>25</v>
      </c>
      <c r="C13" s="14" t="s">
        <v>28</v>
      </c>
      <c r="D13" s="47"/>
      <c r="E13" s="62"/>
      <c r="F13" s="64"/>
      <c r="G13" s="66"/>
      <c r="H13" s="23"/>
      <c r="I13" s="25"/>
    </row>
    <row r="14" spans="1:9" ht="13.5" thickTop="1" x14ac:dyDescent="0.3">
      <c r="A14" s="59" t="s">
        <v>29</v>
      </c>
      <c r="B14" s="5" t="s">
        <v>27</v>
      </c>
      <c r="C14" s="12" t="s">
        <v>52</v>
      </c>
      <c r="D14" s="40" t="s">
        <v>56</v>
      </c>
      <c r="E14" s="56">
        <f>1045+175+286+70</f>
        <v>1576</v>
      </c>
      <c r="F14" s="57">
        <f>E14/E20*100</f>
        <v>15.977291159772911</v>
      </c>
      <c r="G14" s="58">
        <f>(G20*F14)/100</f>
        <v>12781.832927818328</v>
      </c>
      <c r="H14" s="22">
        <v>1000</v>
      </c>
      <c r="I14" s="26" t="s">
        <v>63</v>
      </c>
    </row>
    <row r="15" spans="1:9" ht="13" x14ac:dyDescent="0.3">
      <c r="A15" s="54"/>
      <c r="B15" s="10" t="s">
        <v>30</v>
      </c>
      <c r="C15" s="13" t="s">
        <v>53</v>
      </c>
      <c r="D15" s="55"/>
      <c r="E15" s="56"/>
      <c r="F15" s="57"/>
      <c r="G15" s="58"/>
      <c r="H15" s="24"/>
      <c r="I15" s="25"/>
    </row>
    <row r="16" spans="1:9" ht="13.5" thickBot="1" x14ac:dyDescent="0.35">
      <c r="A16" s="60"/>
      <c r="B16" s="7" t="s">
        <v>31</v>
      </c>
      <c r="C16" s="14" t="s">
        <v>33</v>
      </c>
      <c r="D16" s="67"/>
      <c r="E16" s="56"/>
      <c r="F16" s="57"/>
      <c r="G16" s="58"/>
      <c r="H16" s="23"/>
      <c r="I16" s="27"/>
    </row>
    <row r="17" spans="1:9" ht="13.5" thickTop="1" x14ac:dyDescent="0.3">
      <c r="A17" s="69" t="s">
        <v>34</v>
      </c>
      <c r="B17" s="15" t="s">
        <v>32</v>
      </c>
      <c r="C17" s="12" t="s">
        <v>37</v>
      </c>
      <c r="D17" s="40" t="s">
        <v>46</v>
      </c>
      <c r="E17" s="61">
        <f>327+668+1470+698</f>
        <v>3163</v>
      </c>
      <c r="F17" s="63">
        <f>E17/E20*100</f>
        <v>32.06609894566099</v>
      </c>
      <c r="G17" s="65">
        <f>(G20*F17)/100</f>
        <v>25652.87915652879</v>
      </c>
      <c r="H17" s="22"/>
      <c r="I17" s="26"/>
    </row>
    <row r="18" spans="1:9" ht="13" x14ac:dyDescent="0.3">
      <c r="A18" s="70"/>
      <c r="B18" s="16" t="s">
        <v>35</v>
      </c>
      <c r="C18" s="13" t="s">
        <v>38</v>
      </c>
      <c r="D18" s="46"/>
      <c r="E18" s="56"/>
      <c r="F18" s="57"/>
      <c r="G18" s="58"/>
      <c r="H18" s="24"/>
      <c r="I18" s="25"/>
    </row>
    <row r="19" spans="1:9" ht="13.5" thickBot="1" x14ac:dyDescent="0.35">
      <c r="A19" s="70"/>
      <c r="B19" s="16" t="s">
        <v>36</v>
      </c>
      <c r="C19" s="13" t="s">
        <v>49</v>
      </c>
      <c r="D19" s="46"/>
      <c r="E19" s="56"/>
      <c r="F19" s="57"/>
      <c r="G19" s="58"/>
      <c r="H19" s="24">
        <v>10000</v>
      </c>
      <c r="I19" s="25" t="s">
        <v>60</v>
      </c>
    </row>
    <row r="20" spans="1:9" ht="13.5" thickBot="1" x14ac:dyDescent="0.35">
      <c r="A20" s="68" t="s">
        <v>0</v>
      </c>
      <c r="B20" s="68"/>
      <c r="C20" s="68"/>
      <c r="D20" s="32"/>
      <c r="E20" s="17">
        <f>SUM(E5:E19)</f>
        <v>9864</v>
      </c>
      <c r="F20" s="18">
        <f>SUM(F5:F19)</f>
        <v>100</v>
      </c>
      <c r="G20" s="17">
        <v>80000</v>
      </c>
      <c r="H20" s="21">
        <f>SUM(H5:H19)</f>
        <v>21000</v>
      </c>
      <c r="I20" s="20"/>
    </row>
    <row r="21" spans="1:9" ht="13.5" thickTop="1" x14ac:dyDescent="0.3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36.75" customHeight="1" x14ac:dyDescent="0.3">
      <c r="A22" s="71" t="s">
        <v>54</v>
      </c>
      <c r="B22" s="72"/>
      <c r="C22" s="72"/>
      <c r="D22" s="72"/>
      <c r="E22" s="72"/>
      <c r="F22" s="72"/>
      <c r="G22" s="72"/>
      <c r="H22" s="72"/>
      <c r="I22" s="72"/>
    </row>
    <row r="23" spans="1:9" ht="13" x14ac:dyDescent="0.3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3" x14ac:dyDescent="0.3">
      <c r="A24" s="73" t="s">
        <v>58</v>
      </c>
      <c r="B24" s="73"/>
      <c r="C24" s="74"/>
      <c r="D24" s="33"/>
      <c r="E24" s="19"/>
      <c r="F24" s="19"/>
      <c r="G24" s="19"/>
      <c r="H24" s="19"/>
      <c r="I24" s="19"/>
    </row>
    <row r="25" spans="1:9" ht="13" x14ac:dyDescent="0.3">
      <c r="A25" s="19"/>
      <c r="B25" s="31"/>
      <c r="C25" s="31"/>
      <c r="D25" s="31"/>
      <c r="E25" s="75" t="s">
        <v>48</v>
      </c>
      <c r="F25" s="75"/>
      <c r="G25" s="75" t="s">
        <v>39</v>
      </c>
      <c r="H25" s="75"/>
      <c r="I25" s="31"/>
    </row>
    <row r="26" spans="1:9" ht="13" x14ac:dyDescent="0.3">
      <c r="A26" s="19"/>
      <c r="B26" s="31"/>
      <c r="C26" s="31"/>
      <c r="D26" s="31"/>
      <c r="E26" s="75" t="s">
        <v>3</v>
      </c>
      <c r="F26" s="75"/>
      <c r="G26" s="75" t="s">
        <v>55</v>
      </c>
      <c r="H26" s="75"/>
      <c r="I26" s="31"/>
    </row>
  </sheetData>
  <mergeCells count="41">
    <mergeCell ref="E26:F26"/>
    <mergeCell ref="G26:H26"/>
    <mergeCell ref="G17:G19"/>
    <mergeCell ref="A22:I22"/>
    <mergeCell ref="A24:C24"/>
    <mergeCell ref="E25:F25"/>
    <mergeCell ref="G25:H25"/>
    <mergeCell ref="A20:C20"/>
    <mergeCell ref="A10:A13"/>
    <mergeCell ref="D10:D13"/>
    <mergeCell ref="E10:E13"/>
    <mergeCell ref="F10:F13"/>
    <mergeCell ref="A17:A19"/>
    <mergeCell ref="D17:D19"/>
    <mergeCell ref="E17:E19"/>
    <mergeCell ref="F17:F19"/>
    <mergeCell ref="G10:G13"/>
    <mergeCell ref="A14:A16"/>
    <mergeCell ref="D14:D16"/>
    <mergeCell ref="E14:E16"/>
    <mergeCell ref="F14:F16"/>
    <mergeCell ref="G14:G16"/>
    <mergeCell ref="A5:A7"/>
    <mergeCell ref="D5:D7"/>
    <mergeCell ref="E5:E7"/>
    <mergeCell ref="F5:F7"/>
    <mergeCell ref="G5:G7"/>
    <mergeCell ref="A8:A9"/>
    <mergeCell ref="D8:D9"/>
    <mergeCell ref="E8:E9"/>
    <mergeCell ref="F8:F9"/>
    <mergeCell ref="G8:G9"/>
    <mergeCell ref="A1:I1"/>
    <mergeCell ref="A2:A4"/>
    <mergeCell ref="B2:B4"/>
    <mergeCell ref="C2:C4"/>
    <mergeCell ref="D2:D4"/>
    <mergeCell ref="E2:F3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workbookViewId="0">
      <selection activeCell="N12" sqref="N12"/>
    </sheetView>
  </sheetViews>
  <sheetFormatPr defaultRowHeight="12.5" x14ac:dyDescent="0.25"/>
  <cols>
    <col min="1" max="1" width="6.7265625" customWidth="1"/>
    <col min="2" max="2" width="5.1796875" customWidth="1"/>
    <col min="3" max="3" width="29.1796875" customWidth="1"/>
    <col min="4" max="4" width="28.54296875" customWidth="1"/>
    <col min="5" max="5" width="10.54296875" customWidth="1"/>
    <col min="7" max="7" width="15.453125" customWidth="1"/>
    <col min="8" max="8" width="14.81640625" customWidth="1"/>
    <col min="9" max="9" width="12.26953125" customWidth="1"/>
  </cols>
  <sheetData>
    <row r="1" spans="1:9" ht="55.5" customHeight="1" thickBot="1" x14ac:dyDescent="0.3">
      <c r="A1" s="35" t="s">
        <v>59</v>
      </c>
      <c r="B1" s="36"/>
      <c r="C1" s="36"/>
      <c r="D1" s="36"/>
      <c r="E1" s="36"/>
      <c r="F1" s="36"/>
      <c r="G1" s="36"/>
      <c r="H1" s="36"/>
      <c r="I1" s="36"/>
    </row>
    <row r="2" spans="1:9" ht="54" customHeight="1" thickTop="1" x14ac:dyDescent="0.25">
      <c r="A2" s="37" t="s">
        <v>4</v>
      </c>
      <c r="B2" s="40" t="s">
        <v>5</v>
      </c>
      <c r="C2" s="43" t="s">
        <v>6</v>
      </c>
      <c r="D2" s="40" t="s">
        <v>7</v>
      </c>
      <c r="E2" s="40" t="s">
        <v>41</v>
      </c>
      <c r="F2" s="48"/>
      <c r="G2" s="50" t="s">
        <v>40</v>
      </c>
      <c r="H2" s="50" t="s">
        <v>8</v>
      </c>
      <c r="I2" s="52" t="s">
        <v>9</v>
      </c>
    </row>
    <row r="3" spans="1:9" ht="13" thickBot="1" x14ac:dyDescent="0.3">
      <c r="A3" s="38"/>
      <c r="B3" s="41"/>
      <c r="C3" s="44"/>
      <c r="D3" s="46"/>
      <c r="E3" s="49"/>
      <c r="F3" s="49"/>
      <c r="G3" s="51"/>
      <c r="H3" s="51"/>
      <c r="I3" s="53"/>
    </row>
    <row r="4" spans="1:9" ht="33.75" customHeight="1" thickBot="1" x14ac:dyDescent="0.35">
      <c r="A4" s="39"/>
      <c r="B4" s="42"/>
      <c r="C4" s="45"/>
      <c r="D4" s="47"/>
      <c r="E4" s="34" t="s">
        <v>2</v>
      </c>
      <c r="F4" s="1" t="s">
        <v>10</v>
      </c>
      <c r="G4" s="2" t="s">
        <v>1</v>
      </c>
      <c r="H4" s="3" t="s">
        <v>1</v>
      </c>
      <c r="I4" s="4" t="s">
        <v>11</v>
      </c>
    </row>
    <row r="5" spans="1:9" ht="13.5" thickTop="1" x14ac:dyDescent="0.3">
      <c r="A5" s="59" t="s">
        <v>12</v>
      </c>
      <c r="B5" s="5" t="s">
        <v>13</v>
      </c>
      <c r="C5" s="6" t="s">
        <v>42</v>
      </c>
      <c r="D5" s="40" t="s">
        <v>47</v>
      </c>
      <c r="E5" s="61">
        <f>962+1344</f>
        <v>2306</v>
      </c>
      <c r="F5" s="63">
        <f>E5/E20*100</f>
        <v>23.377939983779399</v>
      </c>
      <c r="G5" s="65">
        <f>(G20*F5)/100</f>
        <v>18702.351987023518</v>
      </c>
      <c r="H5" s="22"/>
      <c r="I5" s="26"/>
    </row>
    <row r="6" spans="1:9" ht="13" x14ac:dyDescent="0.3">
      <c r="A6" s="54"/>
      <c r="B6" s="10" t="s">
        <v>14</v>
      </c>
      <c r="C6" s="9" t="s">
        <v>50</v>
      </c>
      <c r="D6" s="55"/>
      <c r="E6" s="56"/>
      <c r="F6" s="57"/>
      <c r="G6" s="58"/>
      <c r="H6" s="29"/>
      <c r="I6" s="30"/>
    </row>
    <row r="7" spans="1:9" ht="13.5" thickBot="1" x14ac:dyDescent="0.35">
      <c r="A7" s="60"/>
      <c r="B7" s="7" t="s">
        <v>16</v>
      </c>
      <c r="C7" s="8" t="s">
        <v>43</v>
      </c>
      <c r="D7" s="47"/>
      <c r="E7" s="62"/>
      <c r="F7" s="64"/>
      <c r="G7" s="66"/>
      <c r="H7" s="23"/>
      <c r="I7" s="27"/>
    </row>
    <row r="8" spans="1:9" ht="13.5" thickTop="1" x14ac:dyDescent="0.3">
      <c r="A8" s="54" t="s">
        <v>15</v>
      </c>
      <c r="B8" s="10" t="s">
        <v>17</v>
      </c>
      <c r="C8" s="11"/>
      <c r="D8" s="40" t="s">
        <v>44</v>
      </c>
      <c r="E8" s="56">
        <f>997+21</f>
        <v>1018</v>
      </c>
      <c r="F8" s="57">
        <f>E8/E20*100</f>
        <v>10.320356853203569</v>
      </c>
      <c r="G8" s="58">
        <f>(G20*F8)/100</f>
        <v>8256.2854825628547</v>
      </c>
      <c r="H8" s="24"/>
      <c r="I8" s="28"/>
    </row>
    <row r="9" spans="1:9" ht="13.5" thickBot="1" x14ac:dyDescent="0.35">
      <c r="A9" s="54"/>
      <c r="B9" s="10" t="s">
        <v>18</v>
      </c>
      <c r="C9" s="11" t="s">
        <v>19</v>
      </c>
      <c r="D9" s="55"/>
      <c r="E9" s="56"/>
      <c r="F9" s="57"/>
      <c r="G9" s="58"/>
      <c r="H9" s="24">
        <v>5000</v>
      </c>
      <c r="I9" s="25" t="s">
        <v>57</v>
      </c>
    </row>
    <row r="10" spans="1:9" ht="13.5" thickTop="1" x14ac:dyDescent="0.3">
      <c r="A10" s="59" t="s">
        <v>21</v>
      </c>
      <c r="B10" s="5" t="s">
        <v>20</v>
      </c>
      <c r="C10" s="12" t="s">
        <v>51</v>
      </c>
      <c r="D10" s="40" t="s">
        <v>45</v>
      </c>
      <c r="E10" s="61">
        <f>250+241+891+193+127+99</f>
        <v>1801</v>
      </c>
      <c r="F10" s="63">
        <f>E10/E20*100</f>
        <v>18.258313057583131</v>
      </c>
      <c r="G10" s="65">
        <f>(G20*F10)/100</f>
        <v>14606.650446066506</v>
      </c>
      <c r="H10" s="22"/>
      <c r="I10" s="26"/>
    </row>
    <row r="11" spans="1:9" ht="13" x14ac:dyDescent="0.3">
      <c r="A11" s="54"/>
      <c r="B11" s="10" t="s">
        <v>22</v>
      </c>
      <c r="C11" s="13" t="s">
        <v>24</v>
      </c>
      <c r="D11" s="46"/>
      <c r="E11" s="56"/>
      <c r="F11" s="57"/>
      <c r="G11" s="58"/>
      <c r="H11" s="24"/>
      <c r="I11" s="25"/>
    </row>
    <row r="12" spans="1:9" ht="13" x14ac:dyDescent="0.3">
      <c r="A12" s="54"/>
      <c r="B12" s="10" t="s">
        <v>23</v>
      </c>
      <c r="C12" s="13" t="s">
        <v>26</v>
      </c>
      <c r="D12" s="46"/>
      <c r="E12" s="56"/>
      <c r="F12" s="57"/>
      <c r="G12" s="58"/>
      <c r="H12" s="24"/>
      <c r="I12" s="25"/>
    </row>
    <row r="13" spans="1:9" ht="13.5" thickBot="1" x14ac:dyDescent="0.35">
      <c r="A13" s="60"/>
      <c r="B13" s="7" t="s">
        <v>25</v>
      </c>
      <c r="C13" s="14" t="s">
        <v>28</v>
      </c>
      <c r="D13" s="47"/>
      <c r="E13" s="62"/>
      <c r="F13" s="64"/>
      <c r="G13" s="66"/>
      <c r="H13" s="23"/>
      <c r="I13" s="25"/>
    </row>
    <row r="14" spans="1:9" ht="13.5" thickTop="1" x14ac:dyDescent="0.3">
      <c r="A14" s="59" t="s">
        <v>29</v>
      </c>
      <c r="B14" s="5" t="s">
        <v>27</v>
      </c>
      <c r="C14" s="12" t="s">
        <v>52</v>
      </c>
      <c r="D14" s="40" t="s">
        <v>56</v>
      </c>
      <c r="E14" s="56">
        <f>1045+175+286+70</f>
        <v>1576</v>
      </c>
      <c r="F14" s="57">
        <f>E14/E20*100</f>
        <v>15.977291159772911</v>
      </c>
      <c r="G14" s="58">
        <f>(G20*F14)/100</f>
        <v>12781.832927818328</v>
      </c>
      <c r="H14" s="22"/>
      <c r="I14" s="26"/>
    </row>
    <row r="15" spans="1:9" ht="13" x14ac:dyDescent="0.3">
      <c r="A15" s="54"/>
      <c r="B15" s="10" t="s">
        <v>30</v>
      </c>
      <c r="C15" s="13" t="s">
        <v>53</v>
      </c>
      <c r="D15" s="55"/>
      <c r="E15" s="56"/>
      <c r="F15" s="57"/>
      <c r="G15" s="58"/>
      <c r="H15" s="24"/>
      <c r="I15" s="25"/>
    </row>
    <row r="16" spans="1:9" ht="13.5" thickBot="1" x14ac:dyDescent="0.35">
      <c r="A16" s="60"/>
      <c r="B16" s="7" t="s">
        <v>31</v>
      </c>
      <c r="C16" s="14" t="s">
        <v>33</v>
      </c>
      <c r="D16" s="67"/>
      <c r="E16" s="56"/>
      <c r="F16" s="57"/>
      <c r="G16" s="58"/>
      <c r="H16" s="23"/>
      <c r="I16" s="27"/>
    </row>
    <row r="17" spans="1:9" ht="13.5" thickTop="1" x14ac:dyDescent="0.3">
      <c r="A17" s="69" t="s">
        <v>34</v>
      </c>
      <c r="B17" s="15" t="s">
        <v>32</v>
      </c>
      <c r="C17" s="12" t="s">
        <v>37</v>
      </c>
      <c r="D17" s="40" t="s">
        <v>46</v>
      </c>
      <c r="E17" s="61">
        <f>327+668+1470+698</f>
        <v>3163</v>
      </c>
      <c r="F17" s="63">
        <f>E17/E20*100</f>
        <v>32.06609894566099</v>
      </c>
      <c r="G17" s="65">
        <f>(G20*F17)/100</f>
        <v>25652.87915652879</v>
      </c>
      <c r="H17" s="22"/>
      <c r="I17" s="26"/>
    </row>
    <row r="18" spans="1:9" ht="13" x14ac:dyDescent="0.3">
      <c r="A18" s="70"/>
      <c r="B18" s="16" t="s">
        <v>35</v>
      </c>
      <c r="C18" s="13" t="s">
        <v>38</v>
      </c>
      <c r="D18" s="46"/>
      <c r="E18" s="56"/>
      <c r="F18" s="57"/>
      <c r="G18" s="58"/>
      <c r="H18" s="24">
        <v>3000</v>
      </c>
      <c r="I18" s="25" t="s">
        <v>57</v>
      </c>
    </row>
    <row r="19" spans="1:9" ht="13.5" thickBot="1" x14ac:dyDescent="0.35">
      <c r="A19" s="70"/>
      <c r="B19" s="16" t="s">
        <v>36</v>
      </c>
      <c r="C19" s="13" t="s">
        <v>49</v>
      </c>
      <c r="D19" s="46"/>
      <c r="E19" s="56"/>
      <c r="F19" s="57"/>
      <c r="G19" s="58"/>
      <c r="H19" s="24"/>
      <c r="I19" s="25"/>
    </row>
    <row r="20" spans="1:9" ht="13.5" thickBot="1" x14ac:dyDescent="0.35">
      <c r="A20" s="68" t="s">
        <v>0</v>
      </c>
      <c r="B20" s="68"/>
      <c r="C20" s="68"/>
      <c r="D20" s="32"/>
      <c r="E20" s="17">
        <f>SUM(E5:E19)</f>
        <v>9864</v>
      </c>
      <c r="F20" s="18">
        <f>SUM(F5:F19)</f>
        <v>100</v>
      </c>
      <c r="G20" s="17">
        <v>80000</v>
      </c>
      <c r="H20" s="21">
        <f>SUM(H5:H19)</f>
        <v>8000</v>
      </c>
      <c r="I20" s="20"/>
    </row>
    <row r="21" spans="1:9" ht="13.5" thickTop="1" x14ac:dyDescent="0.3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39" customHeight="1" x14ac:dyDescent="0.3">
      <c r="A22" s="71" t="s">
        <v>54</v>
      </c>
      <c r="B22" s="72"/>
      <c r="C22" s="72"/>
      <c r="D22" s="72"/>
      <c r="E22" s="72"/>
      <c r="F22" s="72"/>
      <c r="G22" s="72"/>
      <c r="H22" s="72"/>
      <c r="I22" s="72"/>
    </row>
    <row r="23" spans="1:9" ht="13" x14ac:dyDescent="0.3">
      <c r="A23" s="33"/>
      <c r="B23" s="33"/>
      <c r="C23" s="33"/>
      <c r="D23" s="33"/>
      <c r="E23" s="33"/>
      <c r="F23" s="33"/>
      <c r="G23" s="33"/>
      <c r="H23" s="33"/>
      <c r="I23" s="33"/>
    </row>
    <row r="24" spans="1:9" ht="13" x14ac:dyDescent="0.3">
      <c r="A24" s="73" t="s">
        <v>58</v>
      </c>
      <c r="B24" s="73"/>
      <c r="C24" s="74"/>
      <c r="D24" s="33"/>
      <c r="E24" s="19"/>
      <c r="F24" s="19"/>
      <c r="G24" s="19"/>
      <c r="H24" s="19"/>
      <c r="I24" s="19"/>
    </row>
    <row r="25" spans="1:9" ht="13" x14ac:dyDescent="0.3">
      <c r="A25" s="19"/>
      <c r="B25" s="31"/>
      <c r="C25" s="31"/>
      <c r="D25" s="31"/>
      <c r="E25" s="75" t="s">
        <v>48</v>
      </c>
      <c r="F25" s="75"/>
      <c r="G25" s="75" t="s">
        <v>39</v>
      </c>
      <c r="H25" s="75"/>
      <c r="I25" s="31"/>
    </row>
    <row r="26" spans="1:9" ht="13" x14ac:dyDescent="0.3">
      <c r="A26" s="19"/>
      <c r="B26" s="31"/>
      <c r="C26" s="31"/>
      <c r="D26" s="31"/>
      <c r="E26" s="75" t="s">
        <v>3</v>
      </c>
      <c r="F26" s="75"/>
      <c r="G26" s="75" t="s">
        <v>55</v>
      </c>
      <c r="H26" s="75"/>
      <c r="I26" s="31"/>
    </row>
  </sheetData>
  <mergeCells count="41">
    <mergeCell ref="E26:F26"/>
    <mergeCell ref="G26:H26"/>
    <mergeCell ref="G17:G19"/>
    <mergeCell ref="A22:I22"/>
    <mergeCell ref="A24:C24"/>
    <mergeCell ref="E25:F25"/>
    <mergeCell ref="G25:H25"/>
    <mergeCell ref="A20:C20"/>
    <mergeCell ref="A10:A13"/>
    <mergeCell ref="D10:D13"/>
    <mergeCell ref="E10:E13"/>
    <mergeCell ref="F10:F13"/>
    <mergeCell ref="A17:A19"/>
    <mergeCell ref="D17:D19"/>
    <mergeCell ref="E17:E19"/>
    <mergeCell ref="F17:F19"/>
    <mergeCell ref="G10:G13"/>
    <mergeCell ref="A14:A16"/>
    <mergeCell ref="D14:D16"/>
    <mergeCell ref="E14:E16"/>
    <mergeCell ref="F14:F16"/>
    <mergeCell ref="G14:G16"/>
    <mergeCell ref="A5:A7"/>
    <mergeCell ref="D5:D7"/>
    <mergeCell ref="E5:E7"/>
    <mergeCell ref="F5:F7"/>
    <mergeCell ref="G5:G7"/>
    <mergeCell ref="A8:A9"/>
    <mergeCell ref="D8:D9"/>
    <mergeCell ref="E8:E9"/>
    <mergeCell ref="F8:F9"/>
    <mergeCell ref="G8:G9"/>
    <mergeCell ref="A1:I1"/>
    <mergeCell ref="A2:A4"/>
    <mergeCell ref="B2:B4"/>
    <mergeCell ref="C2:C4"/>
    <mergeCell ref="D2:D4"/>
    <mergeCell ref="E2:F3"/>
    <mergeCell ref="G2:G3"/>
    <mergeCell ref="H2:H3"/>
    <mergeCell ref="I2:I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RSD terv 3. ütem</vt:lpstr>
      <vt:lpstr>RSD terv 2. ütem</vt:lpstr>
    </vt:vector>
  </TitlesOfParts>
  <Company>RDHSZ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Varga Gyula</cp:lastModifiedBy>
  <cp:lastPrinted>2019-11-04T10:32:23Z</cp:lastPrinted>
  <dcterms:created xsi:type="dcterms:W3CDTF">2011-11-08T06:57:13Z</dcterms:created>
  <dcterms:modified xsi:type="dcterms:W3CDTF">2020-11-07T07:36:07Z</dcterms:modified>
</cp:coreProperties>
</file>